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eruser\userdocs$\h088192\Desktop\"/>
    </mc:Choice>
  </mc:AlternateContent>
  <bookViews>
    <workbookView xWindow="0" yWindow="0" windowWidth="19410" windowHeight="6510" tabRatio="712" firstSheet="4" activeTab="5"/>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externalReferences>
    <externalReference r:id="rId11"/>
  </externalReferences>
  <definedNames>
    <definedName name="_xlnm.Print_Area" localSheetId="2">'Billing and payment'!$A$2:$E$37</definedName>
    <definedName name="_xlnm.Print_Area" localSheetId="7">'Call centre performance'!$A$2:$E$13</definedName>
    <definedName name="_xlnm.Print_Area" localSheetId="6">'Compensation payments'!$A$2:$E$13</definedName>
    <definedName name="_xlnm.Print_Area" localSheetId="5">Complaints!$A$2:$E$38</definedName>
    <definedName name="_xlnm.Print_Area" localSheetId="1">'Customer numbers'!$A$1:$E$20</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first'!$A$1:$B$6</definedName>
    <definedName name="_xlnm.Print_Area" localSheetId="4">Reconnections!$A$2:$E$25</definedName>
  </definedNames>
  <calcPr calcId="162913"/>
</workbook>
</file>

<file path=xl/calcChain.xml><?xml version="1.0" encoding="utf-8"?>
<calcChain xmlns="http://schemas.openxmlformats.org/spreadsheetml/2006/main">
  <c r="D11" i="33" l="1"/>
  <c r="D8" i="33"/>
  <c r="D36" i="31"/>
  <c r="D34" i="31"/>
  <c r="D31" i="31"/>
  <c r="D29" i="31"/>
  <c r="D27" i="31"/>
  <c r="D25" i="31"/>
  <c r="D23" i="31"/>
  <c r="D21" i="31"/>
  <c r="D19" i="31"/>
  <c r="D17" i="31"/>
  <c r="D15" i="31"/>
  <c r="D13" i="31"/>
  <c r="D11" i="31"/>
  <c r="D9" i="31"/>
  <c r="D23" i="30"/>
  <c r="D21" i="30"/>
  <c r="D19" i="30"/>
  <c r="D17" i="30"/>
  <c r="D15" i="30"/>
  <c r="D13" i="30"/>
  <c r="D11" i="30"/>
  <c r="D9" i="30"/>
  <c r="D7" i="30"/>
  <c r="D17" i="29"/>
  <c r="D15" i="29"/>
  <c r="D13" i="29"/>
  <c r="D11" i="29"/>
  <c r="D9" i="29"/>
  <c r="D7" i="29"/>
  <c r="D33" i="28"/>
  <c r="D31" i="28"/>
  <c r="D29" i="28"/>
  <c r="D27" i="28"/>
  <c r="D25" i="28"/>
  <c r="D23" i="28"/>
  <c r="D21" i="28"/>
  <c r="D19" i="28"/>
  <c r="D17" i="28"/>
  <c r="D15" i="28"/>
  <c r="D13" i="28"/>
  <c r="D11" i="28"/>
  <c r="D9" i="28"/>
  <c r="D7" i="28"/>
  <c r="C14" i="14"/>
  <c r="C11" i="14"/>
  <c r="A2" i="35" l="1"/>
  <c r="A2" i="34"/>
  <c r="A2" i="31"/>
  <c r="A2" i="29"/>
  <c r="A2" i="30"/>
  <c r="A2" i="32"/>
  <c r="A2" i="33"/>
  <c r="A2" i="28"/>
</calcChain>
</file>

<file path=xl/sharedStrings.xml><?xml version="1.0" encoding="utf-8"?>
<sst xmlns="http://schemas.openxmlformats.org/spreadsheetml/2006/main" count="428" uniqueCount="365">
  <si>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</si>
  <si>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</si>
  <si>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</si>
  <si>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</si>
  <si>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</si>
  <si>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</si>
  <si>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</si>
  <si>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</si>
  <si>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</si>
  <si>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</si>
  <si>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</si>
  <si>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</si>
  <si>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</si>
  <si>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</si>
  <si>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</si>
  <si>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</si>
  <si>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</si>
  <si>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</si>
  <si>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</si>
  <si>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</si>
  <si>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</si>
  <si>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</si>
  <si>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</si>
  <si>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</si>
  <si>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</si>
  <si>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</si>
  <si>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</si>
  <si>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</si>
  <si>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</si>
  <si>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</si>
  <si>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</si>
  <si>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</si>
  <si>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</si>
  <si>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</si>
  <si>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</si>
  <si>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</si>
  <si>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</si>
  <si>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</si>
  <si>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</si>
  <si>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</si>
  <si>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</si>
  <si>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</si>
  <si>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</si>
  <si>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</si>
  <si>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</si>
  <si>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</si>
  <si>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</si>
  <si>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</si>
  <si>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</si>
  <si>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</si>
  <si>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</si>
  <si>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</si>
  <si>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</si>
  <si>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</si>
  <si>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</si>
  <si>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</si>
  <si>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</si>
  <si>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</si>
  <si>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</si>
  <si>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</si>
  <si>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</si>
  <si>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</si>
  <si>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</si>
  <si>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</si>
  <si>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</si>
  <si>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</si>
  <si>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</si>
  <si>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</si>
  <si>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</si>
  <si>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</si>
  <si>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</si>
  <si>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</si>
  <si>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</si>
  <si>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</si>
  <si>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</si>
  <si>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</si>
  <si>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</si>
  <si>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</si>
  <si>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</si>
  <si>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</si>
  <si>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</si>
  <si>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</si>
  <si>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</si>
  <si>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</si>
  <si>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</si>
  <si>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</si>
  <si>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</si>
  <si>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</si>
  <si>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</si>
  <si>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</si>
  <si>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</si>
  <si>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</si>
  <si>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</si>
  <si>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</si>
  <si>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</si>
  <si>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</si>
  <si>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</si>
  <si>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</si>
  <si>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</si>
  <si>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</si>
  <si>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</si>
  <si>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</si>
  <si>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</si>
  <si>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</si>
  <si>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</si>
  <si>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</si>
  <si>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</si>
  <si>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</si>
  <si>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</si>
  <si>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</si>
  <si>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</si>
  <si>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</si>
  <si>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</si>
  <si>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</si>
  <si>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</si>
  <si>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</si>
  <si>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</si>
  <si>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</si>
  <si>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</si>
  <si>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</si>
  <si>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</si>
  <si>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</si>
  <si>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</si>
  <si>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</si>
  <si>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</si>
  <si>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</si>
  <si>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</si>
  <si>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</si>
  <si>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</si>
  <si>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</si>
  <si>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</si>
  <si>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</si>
  <si>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</si>
  <si>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</si>
  <si>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</si>
  <si>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</si>
  <si>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</si>
  <si>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</si>
  <si>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</si>
  <si>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</si>
  <si>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</si>
  <si>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</si>
  <si>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</si>
  <si>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</si>
  <si>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</si>
  <si>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</si>
  <si>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</si>
  <si>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</si>
  <si>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</si>
  <si>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</si>
  <si>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</si>
  <si>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</si>
  <si>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</si>
  <si>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</si>
  <si>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</si>
  <si>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</si>
  <si>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</si>
  <si>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</si>
  <si>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</si>
  <si>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</si>
  <si>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</si>
  <si>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</si>
  <si>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</si>
  <si>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</si>
  <si>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</si>
  <si>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</si>
  <si>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</si>
  <si>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</si>
  <si>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</si>
  <si>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</si>
  <si>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</si>
  <si>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</si>
  <si>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</si>
  <si>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</si>
  <si>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</si>
  <si>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</si>
  <si>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pre-payment meter customers who have reverted to a standard meter within 3 months of meter installation or entering into a contract.</t>
  </si>
  <si>
    <t>Total number of pre-payment meter customers who have reverted to a standard meter.</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</si>
  <si>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</si>
  <si>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</si>
  <si>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payments made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</si>
  <si>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</si>
  <si>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</si>
  <si>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</si>
  <si>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</si>
  <si>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</si>
  <si>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</si>
  <si>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</si>
  <si>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</si>
  <si>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Total number of residential customers who are contestable customers.</t>
  </si>
  <si>
    <t>Total number of residential customers who are non-contestable customers.</t>
  </si>
  <si>
    <t>Total number of residential customers who are subject to an instalment plan.</t>
  </si>
  <si>
    <t>Percentage of residential accounts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</si>
  <si>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</si>
  <si>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</si>
  <si>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</si>
  <si>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</si>
  <si>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</si>
  <si>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</si>
  <si>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</si>
  <si>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</si>
  <si>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</si>
  <si>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</si>
  <si>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</si>
  <si>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</si>
  <si>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</si>
  <si>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</si>
  <si>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</si>
  <si>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</si>
  <si>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</si>
  <si>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</si>
  <si>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</si>
  <si>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</si>
  <si>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</si>
  <si>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</si>
  <si>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</si>
  <si>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</si>
  <si>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the subject of an instalment plan.</t>
  </si>
  <si>
    <t>Percentage of residential customer disconnections reconnected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</si>
  <si>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</si>
  <si>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</si>
  <si>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</si>
  <si>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</si>
  <si>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</si>
  <si>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</si>
  <si>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</si>
  <si>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</si>
  <si>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</si>
  <si>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</si>
  <si>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</si>
  <si>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</si>
  <si>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</si>
  <si>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</si>
  <si>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</si>
  <si>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</si>
  <si>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</si>
  <si>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</si>
  <si>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</si>
  <si>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</si>
  <si>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</si>
  <si>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</si>
  <si>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</si>
  <si>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</si>
  <si>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</si>
  <si>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</si>
  <si>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</si>
  <si>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</si>
  <si>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</si>
  <si>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</si>
  <si>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</si>
  <si>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</si>
  <si>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</si>
  <si>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</si>
  <si>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</si>
  <si>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</si>
  <si>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</si>
  <si>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</si>
  <si>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</si>
  <si>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</si>
  <si>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</si>
  <si>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amount paid to customers under clause 14.1 of the Code of Conduct.</t>
  </si>
  <si>
    <t>Total number of telephone calls to a call centre that are unanswered.</t>
  </si>
  <si>
    <t>Percentage of telephone calls to a call centre that are unanswered.</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</si>
  <si>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</si>
  <si>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</si>
  <si>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</si>
  <si>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</si>
  <si>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</si>
  <si>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</si>
  <si>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</si>
  <si>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</si>
  <si>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</si>
  <si>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</si>
  <si>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</si>
  <si>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</si>
  <si>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</si>
  <si>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</si>
  <si>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</si>
  <si>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</si>
  <si>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</si>
  <si>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</si>
  <si>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</si>
  <si>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</si>
  <si>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</si>
  <si>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</si>
  <si>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</si>
  <si>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</si>
  <si>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</si>
  <si>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</si>
  <si>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</si>
  <si>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</si>
  <si>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</si>
  <si>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</si>
  <si>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</si>
  <si>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</si>
  <si>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Call centre performance</t>
  </si>
  <si>
    <t>Energy bill debt</t>
  </si>
  <si>
    <t>Hardship customers</t>
  </si>
  <si>
    <t>Billing and payment</t>
  </si>
  <si>
    <r>
      <rPr>
        <b/>
        <sz val="10"/>
        <rFont val="Arial"/>
        <family val="2"/>
      </rPr>
      <t>Note:</t>
    </r>
    <r>
      <rPr>
        <sz val="10"/>
        <rFont val="Arial"/>
        <family val="2"/>
      </rPr>
      <t xml:space="preserve"> The number and amount of payments for each indicator is for the whole of the reporting year.
Do not enter data into cells that are shaded grey; they are not applicable. </t>
    </r>
  </si>
  <si>
    <r>
      <rPr>
        <b/>
        <sz val="10"/>
        <rFont val="Arial"/>
        <family val="2"/>
      </rPr>
      <t>Note:</t>
    </r>
    <r>
      <rPr>
        <sz val="10"/>
        <rFont val="Arial"/>
        <family val="2"/>
      </rPr>
      <t xml:space="preserve"> Some of these indicators are based on 30 June, whereas others are for the whole of the reporting year.  Please refer to each individual indicator.  
Do not enter data into cells that are shaded grey; they are not applicable. </t>
    </r>
  </si>
  <si>
    <r>
      <rPr>
        <b/>
        <sz val="10"/>
        <rFont val="Arial"/>
        <family val="2"/>
      </rPr>
      <t>Note:</t>
    </r>
    <r>
      <rPr>
        <sz val="10"/>
        <rFont val="Arial"/>
        <family val="2"/>
      </rPr>
      <t xml:space="preserve"> The number of calls, or duration of calls,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</si>
  <si>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Note:</t>
    </r>
    <r>
      <rPr>
        <sz val="10"/>
        <rFont val="Arial"/>
        <family val="2"/>
      </rPr>
      <t xml:space="preserve"> The number of complaints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</si>
  <si>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number of reconnections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</si>
  <si>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number of disconnections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</si>
  <si>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total number of customers for each indicator is for the whole of the reporting year.
Do not enter data into cells that are shaded grey or yellow.  Grey cells are not applicable, and yellow cells contain a formula that will automatically calculate the data. </t>
    </r>
  </si>
  <si>
    <r>
      <rPr>
        <b/>
        <sz val="10"/>
        <rFont val="Arial"/>
        <family val="2"/>
      </rPr>
      <t xml:space="preserve">Note: </t>
    </r>
    <r>
      <rPr>
        <sz val="10"/>
        <rFont val="Arial"/>
        <family val="2"/>
      </rPr>
      <t xml:space="preserve">The total number of customers for each indicator is the number of active accounts on 30 June.
Do not enter data into cells that are shaded yellow; those cells contain a formula that will automatically calculate the data. </t>
    </r>
  </si>
  <si>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</si>
  <si>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t>Electricity Performance Reporting Datasheet - Retail Indicators</t>
  </si>
  <si>
    <r>
      <t>Retailer:</t>
    </r>
    <r>
      <rPr>
        <sz val="10"/>
        <rFont val="Arial"/>
        <family val="2"/>
      </rPr>
      <t xml:space="preserve"> [Insert licensee name]</t>
    </r>
  </si>
  <si>
    <r>
      <t xml:space="preserve">Reporting Period: </t>
    </r>
    <r>
      <rPr>
        <sz val="10"/>
        <rFont val="Arial"/>
        <family val="2"/>
      </rPr>
      <t>2018/19</t>
    </r>
  </si>
  <si>
    <t>Type 2 breaches specified in the annual report</t>
  </si>
  <si>
    <t>Refer CCR 35</t>
  </si>
  <si>
    <t xml:space="preserve">Centrepay payments are paid to 2633 customer accounts. Only 219 are paying off &gt;90 day energy debt. </t>
  </si>
  <si>
    <t>Refer CCR 40</t>
  </si>
  <si>
    <t>Refer to CCR40</t>
  </si>
  <si>
    <t>Number of customer accounts not indivdual reconnections</t>
  </si>
  <si>
    <r>
      <t xml:space="preserve">Customer </t>
    </r>
    <r>
      <rPr>
        <sz val="10"/>
        <rFont val="Arial"/>
        <family val="2"/>
      </rPr>
      <t xml:space="preserve"> is no longer a customer of Horizon Power - regardless of whether an instalment plan was in place or not</t>
    </r>
  </si>
  <si>
    <t>Combined total of  customers granted additional time to pay through instalment plans and/or payment extension during the reporting year.  One off payment extensions for current debt were granted to 3848 customers</t>
  </si>
  <si>
    <t>Average billed debt at the time of entering the hardship program, last year the  debt at the time of reporting was reported.</t>
  </si>
  <si>
    <t>Number of individual reconnections, noting that prior year reporting was against number of customer accounts.  Also refer CCR40</t>
  </si>
  <si>
    <t xml:space="preserve">Prepayment meter customers have increased this reporting year and are reflected in the number of disconnections however the major difference to previous years is explained as follows. 
To meet code requirement a change to the management of prepaid meters in emergency credit was implemented in 2016/17. This change allows the emergency credit to be available for use 2pm to 9pm.   Thus a customer can be deenergised between 9am and 2pm, but the customer can then renergise themselves after 2pm each day until such time as the $20 emergency credit has been fully used.  Many customers are only making small payments between $10-$20 keeping them in emergency credit. As a result, there has been a significant increase in reportable disconnects as the emergency credit provides electricity for overnight use, and often for many days, especially if the premise is vacant as is common for personal and cultural reasons. 
The average number of disconnections vary each month with the lowest being June and July averaging 748 per month and increasing to an average of 2440 per month with January being the highest month with 2950.  1186 pre-paid customers were disconnected between 1 to 131 disconnections per customer during the reporting year. 
This change to the disconnections in emergency credit was completed mid 2016/2017 reporting year and the figure reported last year did not take into consideration the new emergency credit process and was incorrectly reported.  The correct number was 10,865 disconnects."  </t>
  </si>
  <si>
    <t>Refer CCR 40. Changes to only cancel concession cards after confirmation from Centrelink and not when the current card expires, and a newly implemented process to proactively contact customers who make Centrepay payments and do not have an active registered concession card, has seen an increase in the reported figures</t>
  </si>
  <si>
    <t>Refer CCR 72.
 Includes 12 network or supply complaints</t>
  </si>
  <si>
    <t>Refer CCR 72</t>
  </si>
  <si>
    <t xml:space="preserve">Refer CCR 72 </t>
  </si>
  <si>
    <t>Complaints this reporting period includes complaints resolved during during first point of contact (not previously reported).  This reporting change is a mandatory requirement from 2019/20 reporting year, refer to the Reporting Handbook 4.5.3 (page17) April 2019. Previous reporting years only recorded escalated complaints.
Includes 37 network and supply complaints</t>
  </si>
  <si>
    <t>A focus on early resolution of complaints has resolved all complaints within 15 business days</t>
  </si>
  <si>
    <t xml:space="preserve">Refer CCR 92. </t>
  </si>
  <si>
    <t>Refer CCR 103</t>
  </si>
  <si>
    <t>Rfer CCR 105</t>
  </si>
  <si>
    <t>Horizon Power's target is 70%</t>
  </si>
  <si>
    <t>The increase in the reported numbers was caused by a short term resource issue and high volume of calls</t>
  </si>
  <si>
    <t>Reporting this year did not capture the average  energy debt as at the 30th June (energy debt being debt greater than 90 days).  Our systems are not able to provide the retrospective figure.  A new report is in the process of being developed for future use and the average debt at the time of reporting has been provided.</t>
  </si>
  <si>
    <t>Refer CCR 120.  Previous reporting year recorded customers who applied for HUGS not all customers in hardship</t>
  </si>
  <si>
    <t>Refer to CCR 120 for the increase in numbers this reporting year</t>
  </si>
  <si>
    <t>Of 2633 customers that make payments by Centrepay only 692 are paying hardship instalments</t>
  </si>
  <si>
    <r>
      <t xml:space="preserve">Customer has </t>
    </r>
    <r>
      <rPr>
        <sz val="10"/>
        <rFont val="Arial"/>
        <family val="2"/>
      </rPr>
      <t xml:space="preserve">successfully completed a hardship instalment plan within the reporting period
</t>
    </r>
  </si>
  <si>
    <r>
      <t xml:space="preserve">Customer </t>
    </r>
    <r>
      <rPr>
        <sz val="10"/>
        <rFont val="Arial"/>
        <family val="2"/>
      </rPr>
      <t>fails to complete a hardship instalment plan within the reporting period and may or may not be offered a nw plan
The system enhancement to better record hardship customers (CCR 120) is the cause of the increase in the numbers in this reporting year</t>
    </r>
  </si>
  <si>
    <t>Refer to CCR 27 and CCR 42. Less business customers have requested an installment plans than last year, reasons for this are not known.</t>
  </si>
  <si>
    <t>Combined total of instalment plans and payment extensions.  488 customers were granted one off  payment extensions for their current debt
Refer to CCR25 and CCR 42.  Less business customers have needed additional time to pay than last year, reasons for this are not known.</t>
  </si>
  <si>
    <t>Direct debit applications increased from 392  last reporting year to1893 this reporting year due to the self service online application functionality implemented in July 2018. 
The direct debit plans have been terminated after multiple dishonoured payments against an account or rejections from financial institutions.   This can often be for reasons such as a card not having available funds, an account being closed etc.</t>
  </si>
  <si>
    <t xml:space="preserve">Disconnections this reporting year include the total number of disconnections and not individual customers reported in previous years.  
2313 individual customers were disconnected  which was an increase from 1943 customers reported last year.  
Improvement in the collection process to action instalment plan defaulters sooner in the process has increased customer disconnections.  Prior to the change customers that defaulted or did not comply with the agreed instalment plan re-entered the standard collections process after another 21 days.  The additional 21 days before entering the standard collection process meant that customers that defaulted often received their next bill before collection activity commenced.   Tightening the process whilst within the Customer Code ensures debt issues are identified earlier in the cycle.     </t>
  </si>
  <si>
    <t xml:space="preserve"> 70 individual customers were disconnected. 
Refer to CCR25 and CCR 27. Less business customers were disconnected than last year, reasons for this are not known.
</t>
  </si>
  <si>
    <t>The decrease this reporting year is attributed to continued improvements in AMI meter communication that allows customers to be reconnected remotely.  In addition reporting has been improved to accurately identify and action any reconnection that may breach the code timeframes.</t>
  </si>
  <si>
    <t>Since the AMI project, a number of crossed meters have been identified andn resolved, where meters are assigned to the wrong customer (often in multi master meter situations such as apartment blocks).  This has reduced the opportunity for disconnections in error.  In addition improved monitoring has resulted in less wrongful disconnections</t>
  </si>
  <si>
    <t>he increase in the reported numbers was caused by a series of unforseen resignations and high volume of calls in the summer of 2018/19.  This has been addressed to improve call centre performance since that time.</t>
  </si>
  <si>
    <t>Horizon Power provides customer self service options with a MyAccount and an App.  These facilities allow customers to better understand their bill and perform a number of common transactions without the need to call or email.  MyAccount went live in 2016 and the App in 2017.  Ongoing uptake has meant more customers are able to service their own queries 24x7.</t>
  </si>
  <si>
    <t>The majority are customers who hung up within 30 seconds. During the period where contact centre responses were not at target levels we saw a dramatic increase in transactions processes through self service channels - the App and MyAccount.  Thus we believe that where customers are experiencing longer wait times many are moving to self service. Refer CCR 110.</t>
  </si>
  <si>
    <t>Total number of residential customers who were subject to an instalment plan during the reporting year, includes
o Customers who have been assessed as being in hardship, and have been put onto an instalment plan; and
o Customers who have not been assessed as being in hardship, but have still been placed on an instalment plan.
The system change that has removed the 21 day grace period (Refer CCR 40) for customers that default an instalment plan has resulted in customers arranging additional plans this reporting year.</t>
  </si>
  <si>
    <t xml:space="preserve">Improved recording of hardship customers has seen a decrease in the the reported numbers this year and has increased the reported numbers in CCR120.  Total numbers covering hardship and those repaying an energy bill are similar year on year.
</t>
  </si>
  <si>
    <t>Refer to CCR 25, CCR 27 and CCR 40. Reasons for lower numbers of business customers this year are not known.</t>
  </si>
  <si>
    <t>Reporting this year did not capture the average  energy debt as at the 30th June (energy debt being debt greater than 90 days).  Our systems are not able to provide the retrospective figure.  A new report is in the process of being developed for future use and the average debt at the time of reporting has been provided.  Reasons for increase in debt is not known.</t>
  </si>
  <si>
    <t xml:space="preserve">Refer CCR115 - Improved recording of hardship customers has seen a decrease in the reported numbers this year (as hardship customers have increased and are excluded from this figure) 
485 customers had energy debt less than $500 </t>
  </si>
  <si>
    <t xml:space="preserve">Refer CCR115 - Improved recording of hardship customers has seen a decrease in the reported numbers this year (as hardship customers have increased and are excluded from this figure) </t>
  </si>
  <si>
    <t xml:space="preserve">Refer CCR115 - Improved recording of hardship customers has seen a decrease in the the reported numbers this year (as hardship customers have increased and are excluded from this figure) </t>
  </si>
  <si>
    <t xml:space="preserve">Improved recording of hardship customers has seen a decrease in the reported numbers this year (as hardship customers have increased and are excluded from this figure) </t>
  </si>
  <si>
    <t xml:space="preserve">The decrease reported this year is attributed to the decrease in CCR 125 and CCR 115 (as hardship customers have increased and are excluded from this figure) </t>
  </si>
  <si>
    <t>System enhancements have been implemented during the reporting year to improve hardship customer records.  Where previously only HUGS eligible customers were noted, we now identify a wider group as being in hardship per the Code.   Reporting period last year only included customers who qualified for HUGs</t>
  </si>
  <si>
    <t>The 52 customers identified are those that Horizon Power attempted to obtain  HUGS funding for, but were declined.  The reduction from last year may be due to an tightened eligibility criteria.  Horizon Power did not deny any customer access to Horizon Powers hardship program.</t>
  </si>
  <si>
    <t>Refer CCR 120.  Variations from previous year are as a result of better recording of all hardship customers, not just those eligible for HUGS.</t>
  </si>
  <si>
    <t>The system enhancement to better record hardship customers (CCR 120) is the cause of the increase in the numbers in this reporting year. Variations from previous year are as a result of better recording of all hardship customers, not just those eligible for HUGS.</t>
  </si>
  <si>
    <r>
      <t>Cleared all debt </t>
    </r>
    <r>
      <rPr>
        <b/>
        <u/>
        <sz val="10"/>
        <color rgb="FF000000"/>
        <rFont val="Arial"/>
        <family val="2"/>
      </rPr>
      <t>or</t>
    </r>
    <r>
      <rPr>
        <sz val="10"/>
        <color rgb="FF000000"/>
        <rFont val="Arial"/>
        <family val="2"/>
      </rPr>
      <t xml:space="preserve"> finished their agreed plan </t>
    </r>
    <r>
      <rPr>
        <b/>
        <u/>
        <sz val="10"/>
        <color rgb="FF000000"/>
        <rFont val="Arial"/>
        <family val="2"/>
      </rPr>
      <t>or</t>
    </r>
    <r>
      <rPr>
        <sz val="10"/>
        <color rgb="FF000000"/>
        <rFont val="Arial"/>
        <family val="2"/>
      </rPr>
      <t xml:space="preserve"> didn’t meet their obligations under the plan and the plan was cancelled at some point during the reporting period
The system enhancement to better record hardship customers (CCR 120) and not just HUGS customers reported last year is the cause of the increase in the numbers in this reporting year</t>
    </r>
  </si>
  <si>
    <r>
      <t xml:space="preserve">Customer with a hardship instalment plan in the last 2 reporting years  </t>
    </r>
    <r>
      <rPr>
        <b/>
        <u/>
        <sz val="10"/>
        <rFont val="Arial"/>
        <family val="2"/>
      </rPr>
      <t>AND</t>
    </r>
    <r>
      <rPr>
        <sz val="10"/>
        <rFont val="Arial"/>
        <family val="2"/>
      </rPr>
      <t xml:space="preserve"> successfully completed an instalment plan </t>
    </r>
    <r>
      <rPr>
        <b/>
        <u/>
        <sz val="10"/>
        <rFont val="Arial"/>
        <family val="2"/>
      </rPr>
      <t>AND</t>
    </r>
    <r>
      <rPr>
        <sz val="10"/>
        <rFont val="Arial"/>
        <family val="2"/>
      </rPr>
      <t xml:space="preserve"> then was disconnected at some point in the reporting period
The system enhancement to better record hardship customers (CCR 120) and not just HUGS customers reported last year is the cause of the increase in the numbers in this reporting year</t>
    </r>
  </si>
  <si>
    <t>Dependant on the above CCR141
The system enhancement to better record hardship customers (CCR 120) and not just HUGS customers reported last year is the cause of the increase in the numbers in this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</si>
</sst>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quot;#,##0"/>
    <numFmt numFmtId="167" formatCode="_-[$$-C09]* #,##0.00_-;\-[$$-C09]* #,##0.00_-;_-[$$-C09]* &quot;-&quot;??_-;_-@_-"/>
    <numFmt numFmtId="168" formatCode="_-[$$-C09]* #,##0_-;\-[$$-C09]* #,##0_-;_-[$$-C09]* &quot;-&quot;_-;_-@_-"/>
  </numFmts>
  <fonts count="34" x14ac:knownFonts="1">
    <font>
      <sz val="11"/>
      <color theme="1"/>
      <name val="Arial"/>
      <family val="2"/>
      <scheme val="minor"/>
    </font>
    <font>
      <b/>
      <sz val="10"/>
      <name val="Arial"/>
      <family val="2"/>
    </font>
    <font>
      <sz val="9"/>
      <name val="Arial"/>
      <family val="2"/>
    </font>
    <font>
      <sz val="8"/>
      <name val="Arial"/>
      <family val="2"/>
    </font>
    <font>
      <sz val="10"/>
      <name val="Arial"/>
      <family val="2"/>
    </font>
    <font>
      <i/>
      <sz val="10"/>
      <color rgb="FFFF000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z val="11"/>
      <name val="Arial"/>
      <family val="2"/>
    </font>
    <font>
      <strike/>
      <sz val="10"/>
      <name val="Arial"/>
      <family val="2"/>
    </font>
    <font>
      <i/>
      <sz val="10"/>
      <name val="Arial"/>
      <family val="2"/>
    </font>
    <font>
      <sz val="10"/>
      <name val="Symbol"/>
      <family val="1"/>
      <charset val="2"/>
    </font>
    <font>
      <i/>
      <sz val="9"/>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1"/>
      <name val="Arial"/>
      <family val="2"/>
      <scheme val="minor"/>
    </font>
    <font>
      <b/>
      <u/>
      <sz val="10"/>
      <color rgb="FF000000"/>
      <name val="Arial"/>
      <family val="2"/>
    </font>
    <font>
      <sz val="10"/>
      <color rgb="FF000000"/>
      <name val="Arial"/>
      <family val="2"/>
    </font>
    <font>
      <b/>
      <u/>
      <sz val="10"/>
      <name val="Arial"/>
      <family val="2"/>
    </font>
    <font>
      <sz val="11"/>
      <color rgb="FFFF0000"/>
      <name val="Arial"/>
      <family val="2"/>
      <scheme val="minor"/>
    </font>
    <font>
      <sz val="10"/>
      <name val="Arial"/>
    </font>
    <font>
      <sz val="9"/>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s>
  <borders count="2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s>
  <cellStyleXfs count="20">
    <xf numFmtId="0" fontId="0" fillId="0" borderId="0" applyNumberFormat="0" applyFill="0" applyBorder="0" applyProtection="0"/>
    <xf numFmtId="0" fontId="9" fillId="0" borderId="0" applyNumberFormat="0" applyFill="0" applyBorder="0" applyAlignment="0" applyProtection="0"/>
    <xf numFmtId="4" fontId="15" fillId="0" borderId="0" applyFont="0" applyFill="0" applyBorder="0" applyAlignment="0" applyProtection="0"/>
    <xf numFmtId="3"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0" fontId="22" fillId="0" borderId="0" applyNumberFormat="0" applyFill="0" applyBorder="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Protection="0"/>
    <xf numFmtId="0" fontId="21" fillId="0" borderId="0" applyNumberFormat="0" applyFill="0" applyBorder="0" applyProtection="0"/>
    <xf numFmtId="0" fontId="23" fillId="0" borderId="0" applyNumberFormat="0" applyFill="0" applyBorder="0" applyProtection="0"/>
    <xf numFmtId="0" fontId="24" fillId="0" borderId="0" applyNumberFormat="0" applyFill="0" applyAlignment="0" applyProtection="0"/>
    <xf numFmtId="0" fontId="25" fillId="0" borderId="0" applyNumberFormat="0" applyFill="0" applyBorder="0" applyProtection="0"/>
    <xf numFmtId="0" fontId="25" fillId="0" borderId="25" applyNumberFormat="0" applyFill="0" applyProtection="0"/>
    <xf numFmtId="0" fontId="26" fillId="11" borderId="25" applyNumberFormat="0" applyProtection="0"/>
    <xf numFmtId="0" fontId="23" fillId="0" borderId="25" applyNumberFormat="0" applyFill="0" applyProtection="0"/>
    <xf numFmtId="0" fontId="4" fillId="0" borderId="0"/>
    <xf numFmtId="0" fontId="4" fillId="0" borderId="0"/>
    <xf numFmtId="0" fontId="32" fillId="0" borderId="0"/>
  </cellStyleXfs>
  <cellXfs count="149">
    <xf numFmtId="0" fontId="0" fillId="0" borderId="0" xfId="0"/>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6"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0" fontId="4" fillId="0" borderId="6" xfId="0" applyFont="1" applyBorder="1" applyAlignment="1" applyProtection="1">
      <alignment horizontal="justify"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5" fillId="0" borderId="0" xfId="0" applyFont="1" applyAlignment="1">
      <alignment vertical="top"/>
    </xf>
    <xf numFmtId="1" fontId="4" fillId="7" borderId="8" xfId="0" applyNumberFormat="1" applyFont="1" applyFill="1" applyBorder="1" applyAlignment="1" applyProtection="1">
      <alignment horizontal="center" vertical="center" wrapText="1"/>
      <protection locked="0"/>
    </xf>
    <xf numFmtId="0" fontId="4" fillId="0" borderId="16" xfId="0" applyFont="1" applyBorder="1" applyAlignment="1" applyProtection="1">
      <alignment horizontal="justify" vertical="center" wrapText="1"/>
    </xf>
    <xf numFmtId="0" fontId="4" fillId="0" borderId="8" xfId="0" applyFont="1" applyBorder="1" applyAlignment="1">
      <alignment vertical="center" wrapText="1"/>
    </xf>
    <xf numFmtId="0" fontId="4"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6"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xf>
    <xf numFmtId="0" fontId="4" fillId="0" borderId="19" xfId="0" applyFont="1" applyBorder="1" applyAlignment="1" applyProtection="1">
      <alignment vertical="center" wrapText="1"/>
    </xf>
    <xf numFmtId="0" fontId="4" fillId="0" borderId="8" xfId="0" applyFont="1" applyBorder="1" applyAlignment="1">
      <alignment vertical="top" wrapText="1"/>
    </xf>
    <xf numFmtId="1" fontId="4" fillId="7" borderId="9"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pplyProtection="1">
      <alignment vertical="center"/>
    </xf>
    <xf numFmtId="0" fontId="0" fillId="0" borderId="0" xfId="0" applyAlignment="1">
      <alignment horizontal="left"/>
    </xf>
    <xf numFmtId="0" fontId="1" fillId="3" borderId="8" xfId="0" applyFont="1" applyFill="1" applyBorder="1" applyAlignment="1" applyProtection="1">
      <alignment horizontal="center" vertical="center" wrapText="1"/>
    </xf>
    <xf numFmtId="0" fontId="8" fillId="5" borderId="0" xfId="0" applyFont="1" applyFill="1" applyAlignment="1">
      <alignment horizontal="center" vertical="center"/>
    </xf>
    <xf numFmtId="0" fontId="9" fillId="0" borderId="20" xfId="1" applyBorder="1"/>
    <xf numFmtId="0" fontId="4" fillId="0" borderId="20" xfId="0" applyFont="1" applyBorder="1" applyAlignment="1">
      <alignment vertical="top" wrapText="1"/>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0" fontId="0" fillId="7" borderId="8" xfId="0" applyFill="1" applyBorder="1" applyAlignment="1">
      <alignment vertical="center"/>
    </xf>
    <xf numFmtId="3" fontId="0" fillId="7" borderId="8" xfId="0" applyNumberFormat="1" applyFill="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0" fontId="4" fillId="0" borderId="22" xfId="0" applyFont="1" applyBorder="1" applyAlignment="1" applyProtection="1">
      <alignment horizontal="left" vertical="center" wrapText="1"/>
    </xf>
    <xf numFmtId="0" fontId="4" fillId="0" borderId="23" xfId="0" applyFont="1" applyBorder="1" applyAlignment="1">
      <alignment horizontal="left" vertical="center" wrapText="1"/>
    </xf>
    <xf numFmtId="3" fontId="4" fillId="0" borderId="23" xfId="0" applyNumberFormat="1" applyFont="1" applyBorder="1" applyAlignment="1" applyProtection="1">
      <alignment horizontal="right" vertical="center" wrapText="1"/>
      <protection locked="0"/>
    </xf>
    <xf numFmtId="10" fontId="4" fillId="2" borderId="23" xfId="0" applyNumberFormat="1" applyFont="1" applyFill="1" applyBorder="1" applyAlignment="1" applyProtection="1">
      <alignment horizontal="right" vertical="center" wrapText="1"/>
    </xf>
    <xf numFmtId="10" fontId="2" fillId="0" borderId="24" xfId="0" applyNumberFormat="1" applyFont="1" applyFill="1" applyBorder="1" applyAlignment="1" applyProtection="1">
      <alignment horizontal="left" vertical="center" wrapText="1"/>
      <protection locked="0"/>
    </xf>
    <xf numFmtId="3" fontId="4" fillId="0" borderId="23"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0" xfId="0" applyFont="1" applyFill="1" applyBorder="1" applyAlignment="1">
      <alignment vertical="top" wrapText="1"/>
    </xf>
    <xf numFmtId="0" fontId="10" fillId="0" borderId="0" xfId="0" applyFont="1" applyAlignment="1">
      <alignment horizontal="justify" vertical="center"/>
    </xf>
    <xf numFmtId="0" fontId="11" fillId="0" borderId="0" xfId="0" applyFont="1"/>
    <xf numFmtId="0" fontId="11" fillId="0" borderId="0" xfId="0" applyFont="1" applyFill="1" applyBorder="1" applyAlignment="1" applyProtection="1">
      <alignment vertical="center"/>
    </xf>
    <xf numFmtId="0" fontId="6" fillId="0" borderId="0" xfId="0" applyFont="1"/>
    <xf numFmtId="0" fontId="6" fillId="0" borderId="0" xfId="0" applyFont="1" applyAlignment="1">
      <alignment vertical="top"/>
    </xf>
    <xf numFmtId="0" fontId="11" fillId="0" borderId="0" xfId="0" applyFont="1" applyFill="1" applyBorder="1" applyAlignment="1" applyProtection="1">
      <alignment vertical="center" wrapText="1"/>
    </xf>
    <xf numFmtId="0" fontId="12" fillId="0" borderId="8" xfId="0" applyFont="1" applyBorder="1" applyAlignment="1">
      <alignment horizontal="left" vertical="center" wrapText="1"/>
    </xf>
    <xf numFmtId="0" fontId="13" fillId="0" borderId="0" xfId="0" applyFont="1" applyAlignment="1">
      <alignment horizontal="justify" vertical="center"/>
    </xf>
    <xf numFmtId="0" fontId="14" fillId="0" borderId="0" xfId="0" applyFont="1" applyAlignment="1">
      <alignment horizontal="justify" vertical="center"/>
    </xf>
    <xf numFmtId="0" fontId="10" fillId="0" borderId="0" xfId="0" applyFont="1" applyAlignment="1">
      <alignment horizontal="justify" vertical="top"/>
    </xf>
    <xf numFmtId="0" fontId="16" fillId="0" borderId="18" xfId="0" applyFont="1" applyBorder="1" applyAlignment="1">
      <alignment horizontal="left" vertical="center" wrapText="1"/>
    </xf>
    <xf numFmtId="10" fontId="2" fillId="0" borderId="2" xfId="17" applyNumberFormat="1" applyFont="1" applyFill="1" applyBorder="1" applyAlignment="1" applyProtection="1">
      <alignment horizontal="left" vertical="center" wrapText="1"/>
      <protection locked="0"/>
    </xf>
    <xf numFmtId="10" fontId="2" fillId="0" borderId="2" xfId="18" applyNumberFormat="1" applyFont="1" applyFill="1" applyBorder="1" applyAlignment="1" applyProtection="1">
      <alignment horizontal="left" vertical="center" wrapText="1"/>
      <protection locked="0"/>
    </xf>
    <xf numFmtId="3" fontId="27" fillId="0" borderId="9" xfId="0" applyNumberFormat="1" applyFont="1" applyBorder="1" applyAlignment="1">
      <alignment vertical="center"/>
    </xf>
    <xf numFmtId="0" fontId="31" fillId="0" borderId="0" xfId="0" applyFont="1"/>
    <xf numFmtId="3" fontId="0" fillId="0" borderId="0" xfId="0" applyNumberFormat="1"/>
    <xf numFmtId="10" fontId="2" fillId="0" borderId="2" xfId="19" applyNumberFormat="1" applyFont="1" applyFill="1" applyBorder="1" applyAlignment="1" applyProtection="1">
      <alignment horizontal="left" vertical="center" wrapText="1"/>
      <protection locked="0"/>
    </xf>
    <xf numFmtId="10" fontId="33" fillId="0" borderId="2" xfId="0" applyNumberFormat="1" applyFont="1" applyFill="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0" borderId="0" xfId="0" applyFont="1" applyAlignment="1">
      <alignment horizontal="left"/>
    </xf>
    <xf numFmtId="0" fontId="1" fillId="0" borderId="0" xfId="0" applyFont="1" applyAlignment="1">
      <alignment horizontal="center"/>
    </xf>
    <xf numFmtId="0" fontId="1" fillId="0" borderId="26" xfId="0" applyFont="1" applyBorder="1" applyAlignment="1" applyProtection="1">
      <alignment horizontal="center"/>
    </xf>
    <xf numFmtId="0" fontId="2" fillId="0" borderId="8" xfId="0" applyFont="1" applyFill="1" applyBorder="1" applyAlignment="1" applyProtection="1">
      <alignment vertical="center" wrapText="1"/>
      <protection locked="0"/>
    </xf>
    <xf numFmtId="0" fontId="0" fillId="0" borderId="2" xfId="0" applyBorder="1" applyAlignment="1"/>
    <xf numFmtId="0" fontId="4" fillId="0" borderId="0" xfId="0" applyFont="1" applyFill="1" applyBorder="1" applyAlignment="1" applyProtection="1">
      <alignment horizontal="left" vertical="center" wrapText="1"/>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2" fillId="0" borderId="9" xfId="0" applyFont="1" applyFill="1" applyBorder="1" applyAlignment="1" applyProtection="1">
      <alignment vertical="center" wrapText="1"/>
      <protection locked="0"/>
    </xf>
    <xf numFmtId="0" fontId="0" fillId="0" borderId="3" xfId="0"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7" fillId="0" borderId="26" xfId="0" applyFont="1" applyBorder="1" applyAlignment="1" applyProtection="1">
      <alignment horizontal="center" vertical="center"/>
    </xf>
    <xf numFmtId="0" fontId="7" fillId="0" borderId="26" xfId="0" applyFont="1" applyBorder="1" applyAlignment="1">
      <alignment horizontal="center"/>
    </xf>
    <xf numFmtId="0" fontId="1" fillId="3" borderId="15" xfId="0" applyFont="1" applyFill="1" applyBorder="1" applyAlignment="1" applyProtection="1">
      <alignment horizontal="center" vertical="center" wrapText="1"/>
    </xf>
  </cellXfs>
  <cellStyles count="20">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Normal 2" xfId="17"/>
    <cellStyle name="Normal 3" xfId="18"/>
    <cellStyle name="Normal 4" xfId="19"/>
    <cellStyle name="Subtitle" xfId="12"/>
    <cellStyle name="Table Heading" xfId="15"/>
    <cellStyle name="Table Text" xfId="13"/>
    <cellStyle name="Table Text With Lines" xfId="14"/>
    <cellStyle name="Table Total Row" xfId="16"/>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tableStyleElement type="wholeTable" dxfId="1"/>
      <tableStyleElement type="headerRow" dxfId="0"/>
    </tableStyle>
  </tableStyles>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16588</xdr:colOff>
      <xdr:row>21</xdr:row>
      <xdr:rowOff>129155</xdr:rowOff>
    </xdr:from>
    <xdr:to>
      <xdr:col>2</xdr:col>
      <xdr:colOff>9721</xdr:colOff>
      <xdr:row>30</xdr:row>
      <xdr:rowOff>116633</xdr:rowOff>
    </xdr:to>
    <xdr:grpSp>
      <xdr:nvGrpSpPr>
        <xdr:cNvPr id="13" name="Group 12"/>
        <xdr:cNvGrpSpPr/>
      </xdr:nvGrpSpPr>
      <xdr:grpSpPr>
        <a:xfrm>
          <a:off x="492838" y="4269614"/>
          <a:ext cx="10558107" cy="1649493"/>
          <a:chOff x="1195062" y="3696167"/>
          <a:chExt cx="6385387" cy="2224317"/>
        </a:xfrm>
      </xdr:grpSpPr>
      <xdr:sp macro="" textlink="">
        <xdr:nvSpPr>
          <xdr:cNvPr id="7" name="Rectangle 6"/>
          <xdr:cNvSpPr/>
        </xdr:nvSpPr>
        <xdr:spPr>
          <a:xfrm>
            <a:off x="1197242" y="4468832"/>
            <a:ext cx="6383207" cy="1451652"/>
          </a:xfrm>
          <a:prstGeom prst="rect">
            <a:avLst/>
          </a:prstGeom>
          <a:solidFill>
            <a:schemeClr val="bg1"/>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smtClean="0">
                <a:ln>
                  <a:noFill/>
                </a:ln>
                <a:solidFill>
                  <a:sysClr val="windowText" lastClr="000000"/>
                </a:solidFill>
                <a:effectLst/>
                <a:uLnTx/>
                <a:uFillTx/>
                <a:latin typeface="Arial" panose="020F0502020204030204"/>
                <a:ea typeface="+mn-ea"/>
                <a:cs typeface="Arial"/>
              </a:rPr>
              <a:t>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a:t>
            </a:r>
            <a:endParaRPr kumimoji="0" lang="en-AU" sz="1800" b="0" i="0" u="none" strike="noStrike" kern="0" cap="none" spc="0" normalizeH="0" baseline="0" noProof="0" smtClean="0">
              <a:ln>
                <a:noFill/>
              </a:ln>
              <a:solidFill>
                <a:sysClr val="windowText" lastClr="000000"/>
              </a:solidFill>
              <a:effectLst/>
              <a:uLnTx/>
              <a:uFillTx/>
              <a:latin typeface="Arial" panose="020F0502020204030204"/>
              <a:cs typeface="Arial"/>
            </a:endParaRPr>
          </a:p>
        </xdr:txBody>
      </xdr:sp>
      <xdr:sp macro="" textlink="">
        <xdr:nvSpPr>
          <xdr:cNvPr id="10" name="Rectangle 9"/>
          <xdr:cNvSpPr/>
        </xdr:nvSpPr>
        <xdr:spPr>
          <a:xfrm>
            <a:off x="1195062" y="3696167"/>
            <a:ext cx="6383207" cy="641113"/>
          </a:xfrm>
          <a:prstGeom prst="rect">
            <a:avLst/>
          </a:prstGeom>
          <a:solidFill>
            <a:sysClr val="window" lastClr="FFFFFF"/>
          </a:solidFill>
          <a:ln w="25400" cap="flat" cmpd="sng" algn="ctr">
            <a:solidFill>
              <a:srgbClr val="00ABBA"/>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Some indicators are based on a date (i.e. 30 June). Some indicators are based on the whole of the reporting year. Ea</a:t>
            </a:r>
            <a:r>
              <a:rPr lang="en-AU" sz="1100" b="0" i="0" baseline="0">
                <a:effectLst/>
                <a:latin typeface="Arial" panose="020B0604020202020204" pitchFamily="34" charset="0"/>
                <a:ea typeface="+mn-ea"/>
                <a:cs typeface="Arial" panose="020B0604020202020204" pitchFamily="34" charset="0"/>
              </a:rPr>
              <a:t>ch worksheet states whether the indicators on that worksheet are based on a date or the whole of the reporting year. </a:t>
            </a:r>
            <a:endParaRPr lang="en-AU">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smtClean="0">
                <a:ln>
                  <a:noFill/>
                </a:ln>
                <a:solidFill>
                  <a:sysClr val="windowText" lastClr="000000"/>
                </a:solidFill>
                <a:effectLst/>
                <a:uLnTx/>
                <a:uFillTx/>
                <a:latin typeface="Arial" panose="020F0502020204030204"/>
                <a:ea typeface="+mn-ea"/>
                <a:cs typeface="Arial"/>
              </a:rPr>
              <a:t>  </a:t>
            </a:r>
            <a:endParaRPr kumimoji="0" lang="en-AU" sz="1800" b="0" i="0" u="none" strike="noStrike" kern="0" cap="none" spc="0" normalizeH="0" baseline="0" noProof="0" smtClean="0">
              <a:ln>
                <a:noFill/>
              </a:ln>
              <a:solidFill>
                <a:sysClr val="windowText" lastClr="000000"/>
              </a:solidFill>
              <a:effectLst/>
              <a:uLnTx/>
              <a:uFillTx/>
              <a:latin typeface="Arial" panose="020F0502020204030204"/>
              <a:cs typeface="Arial"/>
            </a:endParaRPr>
          </a:p>
        </xdr:txBody>
      </xdr:sp>
    </xdr:grpSp>
    <xdr:clientData/>
  </xdr:twoCellAnchor>
  <xdr:twoCellAnchor>
    <xdr:from>
      <xdr:col>1</xdr:col>
      <xdr:colOff>0</xdr:colOff>
      <xdr:row>5</xdr:row>
      <xdr:rowOff>25514</xdr:rowOff>
    </xdr:from>
    <xdr:to>
      <xdr:col>1</xdr:col>
      <xdr:colOff>10554040</xdr:colOff>
      <xdr:row>20</xdr:row>
      <xdr:rowOff>153081</xdr:rowOff>
    </xdr:to>
    <xdr:sp macro="" textlink="">
      <xdr:nvSpPr>
        <xdr:cNvPr id="26" name="Rectangle 25"/>
        <xdr:cNvSpPr/>
      </xdr:nvSpPr>
      <xdr:spPr>
        <a:xfrm>
          <a:off x="476250" y="1199130"/>
          <a:ext cx="10554040" cy="2806473"/>
        </a:xfrm>
        <a:prstGeom prst="rect">
          <a:avLst/>
        </a:prstGeom>
        <a:solidFill>
          <a:srgbClr val="00A0B3"/>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bg1"/>
              </a:solidFill>
              <a:effectLst/>
              <a:latin typeface="+mn-lt"/>
              <a:ea typeface="+mn-ea"/>
              <a:cs typeface="+mn-cs"/>
            </a:rPr>
            <a:t>A</a:t>
          </a:r>
          <a:r>
            <a:rPr lang="en-AU" sz="1100" b="1">
              <a:solidFill>
                <a:schemeClr val="bg1"/>
              </a:solidFill>
              <a:effectLst/>
              <a:latin typeface="Arial" panose="020B0604020202020204" pitchFamily="34" charset="0"/>
              <a:ea typeface="+mn-ea"/>
              <a:cs typeface="Arial" panose="020B0604020202020204" pitchFamily="34" charset="0"/>
            </a:rPr>
            <a:t>s per section 4 of the handbook, retailers should complete the ‘number’ column in each worksheet as follows:</a:t>
          </a:r>
          <a:endParaRPr lang="en-AU" sz="1100">
            <a:solidFill>
              <a:schemeClr val="bg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900" b="1" i="0" u="none" strike="noStrike" kern="0" cap="none" spc="0" normalizeH="0" baseline="0" noProof="0" smtClean="0">
            <a:ln>
              <a:noFill/>
            </a:ln>
            <a:solidFill>
              <a:schemeClr val="bg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ea typeface="+mn-ea"/>
              <a:cs typeface="Arial"/>
            </a:rPr>
            <a:t>If the data is 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ea typeface="+mn-ea"/>
              <a:cs typeface="Arial"/>
            </a:rPr>
            <a:t>Enter the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activity did not occur: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Enter '0'</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1" u="none" strike="noStrike" kern="0" cap="none" spc="0" normalizeH="0" baseline="0" noProof="0" smtClean="0">
              <a:ln>
                <a:noFill/>
              </a:ln>
              <a:solidFill>
                <a:srgbClr val="FFFFFF"/>
              </a:solidFill>
              <a:effectLst/>
              <a:uLnTx/>
              <a:uFillTx/>
              <a:latin typeface="Arial" panose="020F0502020204030204"/>
              <a:cs typeface="Arial"/>
            </a:rPr>
            <a:t>For example, if the retailer supplied electricity to residential customers but did not place any residential customers on an instalment plan, the data for indicator CCR 17 should be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activity is not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Enter 'n/a'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1" u="none" strike="noStrike" kern="0" cap="none" spc="0" normalizeH="0" baseline="0" noProof="0" smtClean="0">
              <a:ln>
                <a:noFill/>
              </a:ln>
              <a:solidFill>
                <a:srgbClr val="FFFFFF"/>
              </a:solidFill>
              <a:effectLst/>
              <a:uLnTx/>
              <a:uFillTx/>
              <a:latin typeface="Arial" panose="020F0502020204030204"/>
              <a:cs typeface="Arial"/>
            </a:rPr>
            <a:t>For example, if the retailer did not supply electricity to residential customers, indicator CCR 17 should be marked ‘n/a’.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data is unavailable: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Leave the data cell blank. Add a comment in the ‘comments’ cell explaining why the data cannot be provided.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smtClean="0">
            <a:ln>
              <a:noFill/>
            </a:ln>
            <a:solidFill>
              <a:srgbClr val="FFFFFF"/>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smtClean="0">
            <a:ln>
              <a:noFill/>
            </a:ln>
            <a:solidFill>
              <a:srgbClr val="FFFFFF"/>
            </a:solidFill>
            <a:effectLst/>
            <a:uLnTx/>
            <a:uFillTx/>
            <a:latin typeface="Arial" panose="020B0604020202020204" pitchFamily="34" charset="0"/>
            <a:cs typeface="Arial" panose="020B0604020202020204" pitchFamily="34" charset="0"/>
          </a:endParaRPr>
        </a:p>
      </xdr:txBody>
    </xdr:sp>
    <xdr:clientData/>
  </xdr:twoCellAnchor>
  <xdr:twoCellAnchor>
    <xdr:from>
      <xdr:col>1</xdr:col>
      <xdr:colOff>1785940</xdr:colOff>
      <xdr:row>18</xdr:row>
      <xdr:rowOff>25515</xdr:rowOff>
    </xdr:from>
    <xdr:to>
      <xdr:col>1</xdr:col>
      <xdr:colOff>8793618</xdr:colOff>
      <xdr:row>20</xdr:row>
      <xdr:rowOff>93550</xdr:rowOff>
    </xdr:to>
    <xdr:sp macro="" textlink="">
      <xdr:nvSpPr>
        <xdr:cNvPr id="1027" name="TextBox 1026"/>
        <xdr:cNvSpPr txBox="1"/>
      </xdr:nvSpPr>
      <xdr:spPr>
        <a:xfrm>
          <a:off x="2262190" y="3520850"/>
          <a:ext cx="7007678" cy="425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b="0" i="0" baseline="0">
              <a:solidFill>
                <a:sysClr val="windowText" lastClr="000000"/>
              </a:solidFill>
              <a:effectLst/>
              <a:latin typeface="Arial" panose="020B0604020202020204" pitchFamily="34" charset="0"/>
              <a:ea typeface="+mn-ea"/>
              <a:cs typeface="Arial" panose="020B0604020202020204" pitchFamily="34" charset="0"/>
            </a:rPr>
            <a:t>If the data shows a change of more than 10% compared to last year’s data, the retailer should include the likely reason(s) for the change in the ‘comments’ column.</a:t>
          </a:r>
          <a:endParaRPr lang="en-AU" sz="1100" b="0">
            <a:solidFill>
              <a:sysClr val="windowText" lastClr="000000"/>
            </a:solidFill>
            <a:effectLst/>
            <a:latin typeface="Arial" panose="020B0604020202020204" pitchFamily="34" charset="0"/>
            <a:cs typeface="Arial" panose="020B0604020202020204" pitchFamily="34" charset="0"/>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088581/Desktop/ERA%20data/ERA%202019%20Electricity%20Retail%20Licence%20Performance%20Reporting%20Datasheets%20(final%20to%20Geof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first"/>
      <sheetName val="Customer numbers"/>
      <sheetName val="Billing and payment"/>
      <sheetName val="Disconnections for non-payment"/>
      <sheetName val="Reconnections"/>
      <sheetName val="Complaints"/>
      <sheetName val="Compensation payments"/>
      <sheetName val="Call centre performance"/>
      <sheetName val="Energy bill debt"/>
      <sheetName val="Hardship customers"/>
    </sheetNames>
    <sheetDataSet>
      <sheetData sheetId="0"/>
      <sheetData sheetId="1">
        <row r="11">
          <cell r="C11">
            <v>37925</v>
          </cell>
        </row>
        <row r="14">
          <cell r="C14">
            <v>7884</v>
          </cell>
        </row>
        <row r="15">
          <cell r="C15">
            <v>1332</v>
          </cell>
        </row>
      </sheetData>
      <sheetData sheetId="2"/>
      <sheetData sheetId="3">
        <row r="6">
          <cell r="C6">
            <v>3156</v>
          </cell>
        </row>
        <row r="8">
          <cell r="C8">
            <v>82</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
  <sheetViews>
    <sheetView zoomScale="98" zoomScaleNormal="98" workbookViewId="0">
      <selection activeCell="D9" sqref="D9"/>
    </sheetView>
  </sheetViews>
  <sheetFormatPr defaultRowHeight="14.25" x14ac:dyDescent="0.2"/>
  <cols>
    <col min="1" max="1" width="6.25" customWidth="1"/>
    <col min="2" max="2" width="138.625" customWidth="1"/>
    <col min="3" max="3" width="8.5" customWidth="1"/>
  </cols>
  <sheetData>
    <row r="1" spans="1:5" x14ac:dyDescent="0.2">
      <c r="A1" s="120" t="s">
        <v>308</v>
      </c>
      <c r="B1" s="120"/>
      <c r="C1" s="120"/>
      <c r="D1" s="120"/>
      <c r="E1" s="120"/>
    </row>
    <row r="3" spans="1:5" ht="20.25" x14ac:dyDescent="0.2">
      <c r="B3" s="50" t="s">
        <v>10</v>
      </c>
    </row>
    <row r="4" spans="1:5" ht="30" x14ac:dyDescent="0.2">
      <c r="B4" s="112" t="s">
        <v>307</v>
      </c>
    </row>
    <row r="5" spans="1:5" x14ac:dyDescent="0.2">
      <c r="B5" s="51" t="s">
        <v>159</v>
      </c>
    </row>
    <row r="7" spans="1:5" x14ac:dyDescent="0.2">
      <c r="B7" s="102"/>
    </row>
    <row r="8" spans="1:5" x14ac:dyDescent="0.2">
      <c r="B8" s="109"/>
    </row>
    <row r="9" spans="1:5" x14ac:dyDescent="0.2">
      <c r="B9" s="102"/>
    </row>
    <row r="10" spans="1:5" x14ac:dyDescent="0.2">
      <c r="B10" s="110"/>
    </row>
    <row r="11" spans="1:5" x14ac:dyDescent="0.2">
      <c r="B11" s="109"/>
    </row>
    <row r="12" spans="1:5" x14ac:dyDescent="0.2">
      <c r="B12" s="110"/>
    </row>
    <row r="13" spans="1:5" x14ac:dyDescent="0.2">
      <c r="B13" s="109"/>
    </row>
    <row r="14" spans="1:5" x14ac:dyDescent="0.2">
      <c r="B14" s="109"/>
    </row>
    <row r="15" spans="1:5" x14ac:dyDescent="0.2">
      <c r="B15" s="102"/>
    </row>
    <row r="17" spans="2:3" x14ac:dyDescent="0.2">
      <c r="B17" s="102"/>
      <c r="C17" s="105"/>
    </row>
    <row r="18" spans="2:3" x14ac:dyDescent="0.2">
      <c r="B18" s="111"/>
    </row>
    <row r="19" spans="2:3" x14ac:dyDescent="0.2">
      <c r="B19" s="111"/>
      <c r="C19" s="106"/>
    </row>
    <row r="20" spans="2:3" x14ac:dyDescent="0.2">
      <c r="B20" s="102"/>
    </row>
  </sheetData>
  <mergeCells count="1">
    <mergeCell ref="A1:E1"/>
  </mergeCells>
  <hyperlinks>
    <hyperlink ref="B5" r:id="rId1"/>
  </hyperlinks>
  <pageMargins left="0.7" right="0.7" top="0.75" bottom="0.75" header="0.3" footer="0.3"/>
  <pageSetup paperSize="9" scale="80" orientation="portrait" r:id="rId2"/>
  <headerFooter>
    <oddHeader>&amp;C 2018/19 Electricity Performance Reporting Datasheets - Retail</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8" zoomScaleNormal="100" workbookViewId="0">
      <selection activeCell="I19" sqref="I19"/>
    </sheetView>
  </sheetViews>
  <sheetFormatPr defaultRowHeight="14.25" x14ac:dyDescent="0.2"/>
  <cols>
    <col min="2" max="2" width="60.375" customWidth="1"/>
    <col min="3" max="4" width="12.875" customWidth="1"/>
    <col min="5" max="5" width="25.25" customWidth="1"/>
  </cols>
  <sheetData>
    <row r="1" spans="1:15" ht="40.5" customHeight="1" x14ac:dyDescent="0.2">
      <c r="A1" s="126" t="s">
        <v>300</v>
      </c>
      <c r="B1" s="126"/>
      <c r="C1" s="126"/>
      <c r="D1" s="126"/>
      <c r="E1" s="126"/>
    </row>
    <row r="2" spans="1:15" ht="15" thickBot="1" x14ac:dyDescent="0.25">
      <c r="A2" s="147">
        <f>'Customer numbers'!B1</f>
        <v>0</v>
      </c>
      <c r="B2" s="147"/>
      <c r="C2" s="147"/>
      <c r="D2" s="147"/>
      <c r="E2" s="147"/>
    </row>
    <row r="3" spans="1:15" ht="15" thickBot="1" x14ac:dyDescent="0.25">
      <c r="A3" s="139" t="s">
        <v>297</v>
      </c>
      <c r="B3" s="140"/>
      <c r="C3" s="140"/>
      <c r="D3" s="140"/>
      <c r="E3" s="141"/>
    </row>
    <row r="4" spans="1:15" x14ac:dyDescent="0.2">
      <c r="A4" s="130" t="s">
        <v>8</v>
      </c>
      <c r="B4" s="132" t="s">
        <v>0</v>
      </c>
      <c r="C4" s="142" t="s">
        <v>3</v>
      </c>
      <c r="D4" s="143"/>
      <c r="E4" s="144" t="s">
        <v>9</v>
      </c>
    </row>
    <row r="5" spans="1:15" x14ac:dyDescent="0.2">
      <c r="A5" s="131"/>
      <c r="B5" s="133"/>
      <c r="C5" s="49" t="s">
        <v>133</v>
      </c>
      <c r="D5" s="49" t="s">
        <v>11</v>
      </c>
      <c r="E5" s="145"/>
    </row>
    <row r="6" spans="1:15" ht="120" x14ac:dyDescent="0.2">
      <c r="A6" s="39" t="s">
        <v>131</v>
      </c>
      <c r="B6" s="52" t="s">
        <v>157</v>
      </c>
      <c r="C6" s="55">
        <v>1511</v>
      </c>
      <c r="D6" s="53"/>
      <c r="E6" s="54" t="s">
        <v>358</v>
      </c>
    </row>
    <row r="7" spans="1:15" ht="48" x14ac:dyDescent="0.2">
      <c r="A7" s="15" t="s">
        <v>132</v>
      </c>
      <c r="B7" s="40" t="s">
        <v>272</v>
      </c>
      <c r="C7" s="56"/>
      <c r="D7" s="57">
        <v>656</v>
      </c>
      <c r="E7" s="1" t="s">
        <v>334</v>
      </c>
      <c r="F7" s="101"/>
      <c r="G7" s="101"/>
      <c r="H7" s="101"/>
      <c r="I7" s="101"/>
      <c r="J7" s="101"/>
      <c r="K7" s="101"/>
      <c r="L7" s="101"/>
      <c r="M7" s="101"/>
      <c r="N7" s="101"/>
      <c r="O7" s="101"/>
    </row>
    <row r="8" spans="1:15" ht="25.5" x14ac:dyDescent="0.2">
      <c r="A8" s="39" t="s">
        <v>140</v>
      </c>
      <c r="B8" s="40" t="s">
        <v>273</v>
      </c>
      <c r="C8" s="55">
        <v>899</v>
      </c>
      <c r="D8" s="78"/>
      <c r="E8" s="54" t="s">
        <v>335</v>
      </c>
    </row>
    <row r="9" spans="1:15" ht="108" x14ac:dyDescent="0.2">
      <c r="A9" s="15" t="s">
        <v>141</v>
      </c>
      <c r="B9" s="40" t="s">
        <v>274</v>
      </c>
      <c r="C9" s="55">
        <v>52</v>
      </c>
      <c r="D9" s="78"/>
      <c r="E9" s="54" t="s">
        <v>359</v>
      </c>
    </row>
    <row r="10" spans="1:15" ht="48" x14ac:dyDescent="0.2">
      <c r="A10" s="15" t="s">
        <v>142</v>
      </c>
      <c r="B10" s="40" t="s">
        <v>275</v>
      </c>
      <c r="C10" s="79"/>
      <c r="D10" s="57">
        <v>1442</v>
      </c>
      <c r="E10" s="54" t="s">
        <v>319</v>
      </c>
    </row>
    <row r="11" spans="1:15" ht="60" x14ac:dyDescent="0.2">
      <c r="A11" s="15" t="s">
        <v>143</v>
      </c>
      <c r="B11" s="40" t="s">
        <v>276</v>
      </c>
      <c r="C11" s="55">
        <v>10</v>
      </c>
      <c r="D11" s="78"/>
      <c r="E11" s="54" t="s">
        <v>360</v>
      </c>
    </row>
    <row r="12" spans="1:15" ht="60" x14ac:dyDescent="0.2">
      <c r="A12" s="15" t="s">
        <v>144</v>
      </c>
      <c r="B12" s="40" t="s">
        <v>277</v>
      </c>
      <c r="C12" s="55">
        <v>173</v>
      </c>
      <c r="D12" s="78"/>
      <c r="E12" s="54" t="s">
        <v>360</v>
      </c>
    </row>
    <row r="13" spans="1:15" ht="60" x14ac:dyDescent="0.2">
      <c r="A13" s="15" t="s">
        <v>145</v>
      </c>
      <c r="B13" s="40" t="s">
        <v>278</v>
      </c>
      <c r="C13" s="55">
        <v>362</v>
      </c>
      <c r="D13" s="78"/>
      <c r="E13" s="54" t="s">
        <v>360</v>
      </c>
    </row>
    <row r="14" spans="1:15" ht="64.5" customHeight="1" x14ac:dyDescent="0.2">
      <c r="A14" s="15" t="s">
        <v>146</v>
      </c>
      <c r="B14" s="40" t="s">
        <v>279</v>
      </c>
      <c r="C14" s="55">
        <v>966</v>
      </c>
      <c r="D14" s="78"/>
      <c r="E14" s="54" t="s">
        <v>360</v>
      </c>
    </row>
    <row r="15" spans="1:15" ht="96" x14ac:dyDescent="0.2">
      <c r="A15" s="15" t="s">
        <v>147</v>
      </c>
      <c r="B15" s="40" t="s">
        <v>280</v>
      </c>
      <c r="C15" s="55">
        <v>819</v>
      </c>
      <c r="D15" s="78"/>
      <c r="E15" s="54" t="s">
        <v>361</v>
      </c>
    </row>
    <row r="16" spans="1:15" ht="36" x14ac:dyDescent="0.2">
      <c r="A16" s="15" t="s">
        <v>148</v>
      </c>
      <c r="B16" s="40" t="s">
        <v>281</v>
      </c>
      <c r="C16" s="55">
        <v>692</v>
      </c>
      <c r="D16" s="78"/>
      <c r="E16" s="54" t="s">
        <v>336</v>
      </c>
    </row>
    <row r="17" spans="1:5" ht="140.25" x14ac:dyDescent="0.2">
      <c r="A17" s="15" t="s">
        <v>149</v>
      </c>
      <c r="B17" s="40" t="s">
        <v>158</v>
      </c>
      <c r="C17" s="55">
        <v>1446</v>
      </c>
      <c r="D17" s="78"/>
      <c r="E17" s="113" t="s">
        <v>362</v>
      </c>
    </row>
    <row r="18" spans="1:5" ht="51" x14ac:dyDescent="0.2">
      <c r="A18" s="15" t="s">
        <v>150</v>
      </c>
      <c r="B18" s="40" t="s">
        <v>282</v>
      </c>
      <c r="C18" s="55">
        <v>193</v>
      </c>
      <c r="D18" s="78"/>
      <c r="E18" s="113" t="s">
        <v>337</v>
      </c>
    </row>
    <row r="19" spans="1:5" ht="114.75" x14ac:dyDescent="0.2">
      <c r="A19" s="15" t="s">
        <v>151</v>
      </c>
      <c r="B19" s="40" t="s">
        <v>283</v>
      </c>
      <c r="C19" s="55">
        <v>1010</v>
      </c>
      <c r="D19" s="78"/>
      <c r="E19" s="113" t="s">
        <v>338</v>
      </c>
    </row>
    <row r="20" spans="1:5" ht="63.75" x14ac:dyDescent="0.2">
      <c r="A20" s="15" t="s">
        <v>152</v>
      </c>
      <c r="B20" s="40" t="s">
        <v>284</v>
      </c>
      <c r="C20" s="55">
        <v>150</v>
      </c>
      <c r="D20" s="78"/>
      <c r="E20" s="113" t="s">
        <v>317</v>
      </c>
    </row>
    <row r="21" spans="1:5" ht="164.25" x14ac:dyDescent="0.2">
      <c r="A21" s="15" t="s">
        <v>153</v>
      </c>
      <c r="B21" s="45" t="s">
        <v>285</v>
      </c>
      <c r="C21" s="55">
        <v>54</v>
      </c>
      <c r="D21" s="78"/>
      <c r="E21" s="114" t="s">
        <v>363</v>
      </c>
    </row>
    <row r="22" spans="1:5" ht="55.5" customHeight="1" thickBot="1" x14ac:dyDescent="0.25">
      <c r="A22" s="16" t="s">
        <v>154</v>
      </c>
      <c r="B22" s="46" t="s">
        <v>286</v>
      </c>
      <c r="C22" s="115">
        <v>42</v>
      </c>
      <c r="D22" s="80"/>
      <c r="E22" s="114" t="s">
        <v>364</v>
      </c>
    </row>
    <row r="24" spans="1:5" ht="12.75" customHeight="1" x14ac:dyDescent="0.2">
      <c r="A24" s="104"/>
      <c r="B24" s="47"/>
      <c r="C24" s="47"/>
      <c r="D24" s="47"/>
      <c r="E24" s="47"/>
    </row>
    <row r="25" spans="1:5" x14ac:dyDescent="0.2">
      <c r="A25" s="104"/>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2018/19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topLeftCell="A4" zoomScaleNormal="100" zoomScaleSheetLayoutView="100" workbookViewId="0">
      <selection activeCell="O11" sqref="O11"/>
    </sheetView>
  </sheetViews>
  <sheetFormatPr defaultRowHeight="14.25" x14ac:dyDescent="0.2"/>
  <cols>
    <col min="2" max="2" width="43.375" customWidth="1"/>
    <col min="3" max="4" width="12.875" customWidth="1"/>
    <col min="5" max="5" width="17.25" customWidth="1"/>
  </cols>
  <sheetData>
    <row r="1" spans="1:5" x14ac:dyDescent="0.2">
      <c r="A1" s="121" t="s">
        <v>309</v>
      </c>
      <c r="B1" s="121"/>
      <c r="C1" s="121"/>
      <c r="D1" s="121"/>
      <c r="E1" s="121"/>
    </row>
    <row r="2" spans="1:5" x14ac:dyDescent="0.2">
      <c r="A2" s="121" t="s">
        <v>310</v>
      </c>
      <c r="B2" s="121"/>
      <c r="C2" s="121"/>
      <c r="D2" s="121"/>
      <c r="E2" s="121"/>
    </row>
    <row r="3" spans="1:5" x14ac:dyDescent="0.2">
      <c r="A3" s="122"/>
      <c r="B3" s="122"/>
      <c r="C3" s="122"/>
      <c r="D3" s="122"/>
      <c r="E3" s="122"/>
    </row>
    <row r="4" spans="1:5" ht="41.25" customHeight="1" x14ac:dyDescent="0.2">
      <c r="A4" s="126" t="s">
        <v>306</v>
      </c>
      <c r="B4" s="126"/>
      <c r="C4" s="126"/>
      <c r="D4" s="126"/>
      <c r="E4" s="126"/>
    </row>
    <row r="5" spans="1:5" ht="15" thickBot="1" x14ac:dyDescent="0.25">
      <c r="A5" s="123"/>
      <c r="B5" s="123"/>
      <c r="C5" s="123"/>
      <c r="D5" s="123"/>
      <c r="E5" s="123"/>
    </row>
    <row r="6" spans="1:5" ht="13.5" customHeight="1" thickBot="1" x14ac:dyDescent="0.25">
      <c r="A6" s="127" t="s">
        <v>287</v>
      </c>
      <c r="B6" s="128"/>
      <c r="C6" s="128"/>
      <c r="D6" s="128"/>
      <c r="E6" s="129"/>
    </row>
    <row r="7" spans="1:5" ht="29.25" customHeight="1" x14ac:dyDescent="0.2">
      <c r="A7" s="130" t="s">
        <v>7</v>
      </c>
      <c r="B7" s="132" t="s">
        <v>0</v>
      </c>
      <c r="C7" s="9" t="s">
        <v>3</v>
      </c>
      <c r="D7" s="132" t="s">
        <v>6</v>
      </c>
      <c r="E7" s="134"/>
    </row>
    <row r="8" spans="1:5" ht="18.75" customHeight="1" x14ac:dyDescent="0.2">
      <c r="A8" s="131"/>
      <c r="B8" s="133"/>
      <c r="C8" s="14" t="s">
        <v>1</v>
      </c>
      <c r="D8" s="135"/>
      <c r="E8" s="136"/>
    </row>
    <row r="9" spans="1:5" ht="27.75" customHeight="1" x14ac:dyDescent="0.2">
      <c r="A9" s="19" t="s">
        <v>13</v>
      </c>
      <c r="B9" s="31" t="s">
        <v>189</v>
      </c>
      <c r="C9" s="58">
        <v>37925</v>
      </c>
      <c r="D9" s="124"/>
      <c r="E9" s="125"/>
    </row>
    <row r="10" spans="1:5" ht="28.5" customHeight="1" x14ac:dyDescent="0.2">
      <c r="A10" s="29" t="s">
        <v>14</v>
      </c>
      <c r="B10" s="30" t="s">
        <v>190</v>
      </c>
      <c r="C10" s="59">
        <v>0</v>
      </c>
      <c r="D10" s="124"/>
      <c r="E10" s="125"/>
    </row>
    <row r="11" spans="1:5" ht="28.5" customHeight="1" x14ac:dyDescent="0.2">
      <c r="A11" s="29" t="s">
        <v>15</v>
      </c>
      <c r="B11" s="30" t="s">
        <v>171</v>
      </c>
      <c r="C11" s="60">
        <f>C9+C10</f>
        <v>37925</v>
      </c>
      <c r="D11" s="124"/>
      <c r="E11" s="125"/>
    </row>
    <row r="12" spans="1:5" ht="28.5" customHeight="1" x14ac:dyDescent="0.2">
      <c r="A12" s="29" t="s">
        <v>16</v>
      </c>
      <c r="B12" s="30" t="s">
        <v>172</v>
      </c>
      <c r="C12" s="61">
        <v>7884</v>
      </c>
      <c r="D12" s="124"/>
      <c r="E12" s="125"/>
    </row>
    <row r="13" spans="1:5" ht="28.5" customHeight="1" x14ac:dyDescent="0.2">
      <c r="A13" s="29" t="s">
        <v>17</v>
      </c>
      <c r="B13" s="30" t="s">
        <v>173</v>
      </c>
      <c r="C13" s="61">
        <v>0</v>
      </c>
      <c r="D13" s="124"/>
      <c r="E13" s="125"/>
    </row>
    <row r="14" spans="1:5" ht="28.5" customHeight="1" x14ac:dyDescent="0.2">
      <c r="A14" s="29" t="s">
        <v>18</v>
      </c>
      <c r="B14" s="30" t="s">
        <v>174</v>
      </c>
      <c r="C14" s="60">
        <f>C12+C13</f>
        <v>7884</v>
      </c>
      <c r="D14" s="124"/>
      <c r="E14" s="125"/>
    </row>
    <row r="15" spans="1:5" ht="28.5" customHeight="1" x14ac:dyDescent="0.2">
      <c r="A15" s="29" t="s">
        <v>19</v>
      </c>
      <c r="B15" s="32" t="s">
        <v>175</v>
      </c>
      <c r="C15" s="59">
        <v>1332</v>
      </c>
      <c r="D15" s="124"/>
      <c r="E15" s="125"/>
    </row>
    <row r="16" spans="1:5" ht="46.5" customHeight="1" x14ac:dyDescent="0.2">
      <c r="A16" s="19" t="s">
        <v>20</v>
      </c>
      <c r="B16" s="32" t="s">
        <v>176</v>
      </c>
      <c r="C16" s="68">
        <v>0</v>
      </c>
      <c r="D16" s="124"/>
      <c r="E16" s="125"/>
    </row>
    <row r="17" spans="1:5" x14ac:dyDescent="0.2">
      <c r="A17" s="19" t="s">
        <v>21</v>
      </c>
      <c r="B17" s="32" t="s">
        <v>161</v>
      </c>
      <c r="C17" s="58"/>
      <c r="D17" s="124"/>
      <c r="E17" s="125"/>
    </row>
    <row r="18" spans="1:5" ht="28.5" customHeight="1" thickBot="1" x14ac:dyDescent="0.25">
      <c r="A18" s="22" t="s">
        <v>22</v>
      </c>
      <c r="B18" s="33" t="s">
        <v>177</v>
      </c>
      <c r="C18" s="98">
        <v>1</v>
      </c>
      <c r="D18" s="137"/>
      <c r="E18" s="138"/>
    </row>
    <row r="19" spans="1:5" x14ac:dyDescent="0.2">
      <c r="A19" s="10"/>
      <c r="B19" s="10"/>
      <c r="C19" s="11"/>
      <c r="D19" s="13"/>
      <c r="E19" s="12"/>
    </row>
    <row r="20" spans="1:5" x14ac:dyDescent="0.2">
      <c r="A20" s="107"/>
      <c r="B20" s="107"/>
      <c r="C20" s="107"/>
      <c r="D20" s="107"/>
      <c r="E20" s="107"/>
    </row>
    <row r="22" spans="1:5" ht="12.75" customHeight="1" x14ac:dyDescent="0.2"/>
    <row r="37" ht="12.75" customHeight="1" x14ac:dyDescent="0.2"/>
    <row r="58" ht="12.75" customHeight="1" x14ac:dyDescent="0.2"/>
    <row r="77" ht="12.75" customHeight="1" x14ac:dyDescent="0.2"/>
    <row r="83" ht="41.25" customHeight="1" x14ac:dyDescent="0.2"/>
    <row r="85" ht="42" customHeight="1" x14ac:dyDescent="0.2"/>
    <row r="90" ht="12.75" customHeight="1" x14ac:dyDescent="0.2"/>
    <row r="103" ht="12.75" customHeight="1" x14ac:dyDescent="0.2"/>
    <row r="120" ht="12.75" customHeight="1" x14ac:dyDescent="0.2"/>
    <row r="142" ht="12.75" customHeight="1" x14ac:dyDescent="0.2"/>
    <row r="153" ht="12.75" customHeight="1" x14ac:dyDescent="0.2"/>
    <row r="155" ht="23.25" customHeight="1" x14ac:dyDescent="0.2"/>
    <row r="159" ht="24" customHeight="1" x14ac:dyDescent="0.2"/>
    <row r="160" ht="25.5" customHeight="1" x14ac:dyDescent="0.2"/>
  </sheetData>
  <sheetProtection selectLockedCells="1"/>
  <mergeCells count="19">
    <mergeCell ref="D16:E16"/>
    <mergeCell ref="D17:E17"/>
    <mergeCell ref="D18:E18"/>
    <mergeCell ref="D10:E10"/>
    <mergeCell ref="D11:E11"/>
    <mergeCell ref="D12:E12"/>
    <mergeCell ref="D13:E13"/>
    <mergeCell ref="D14:E14"/>
    <mergeCell ref="A1:E1"/>
    <mergeCell ref="A3:E3"/>
    <mergeCell ref="A2:E2"/>
    <mergeCell ref="A5:E5"/>
    <mergeCell ref="D15:E15"/>
    <mergeCell ref="D9:E9"/>
    <mergeCell ref="A4:E4"/>
    <mergeCell ref="A6:E6"/>
    <mergeCell ref="A7:A8"/>
    <mergeCell ref="B7:B8"/>
    <mergeCell ref="D7:E8"/>
  </mergeCells>
  <phoneticPr fontId="3" type="noConversion"/>
  <printOptions horizontalCentered="1"/>
  <pageMargins left="0.74803149606299213" right="0.74803149606299213" top="0.78740157480314965" bottom="0.59055118110236227" header="0.31496062992125984" footer="0.31496062992125984"/>
  <pageSetup paperSize="9" scale="91" orientation="portrait" r:id="rId1"/>
  <headerFooter alignWithMargins="0">
    <oddHeader>&amp;C&amp;"Arial,Bold"&amp;12 2018/19 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5" zoomScaleNormal="100" zoomScalePageLayoutView="78" workbookViewId="0">
      <selection activeCell="E30" sqref="E30"/>
    </sheetView>
  </sheetViews>
  <sheetFormatPr defaultRowHeight="14.25" x14ac:dyDescent="0.2"/>
  <cols>
    <col min="2" max="2" width="60.375" customWidth="1"/>
    <col min="3" max="4" width="12.875" customWidth="1"/>
    <col min="5" max="5" width="20.625" customWidth="1"/>
  </cols>
  <sheetData>
    <row r="1" spans="1:5" ht="40.5" customHeight="1" x14ac:dyDescent="0.2">
      <c r="A1" s="126" t="s">
        <v>305</v>
      </c>
      <c r="B1" s="126"/>
      <c r="C1" s="126"/>
      <c r="D1" s="126"/>
      <c r="E1" s="126"/>
    </row>
    <row r="2" spans="1:5" ht="15" thickBot="1" x14ac:dyDescent="0.25">
      <c r="A2" s="146">
        <f>'Customer numbers'!B1</f>
        <v>0</v>
      </c>
      <c r="B2" s="146"/>
      <c r="C2" s="146"/>
      <c r="D2" s="146"/>
      <c r="E2" s="146"/>
    </row>
    <row r="3" spans="1:5" ht="15" thickBot="1" x14ac:dyDescent="0.25">
      <c r="A3" s="139" t="s">
        <v>298</v>
      </c>
      <c r="B3" s="140"/>
      <c r="C3" s="140"/>
      <c r="D3" s="140"/>
      <c r="E3" s="141"/>
    </row>
    <row r="4" spans="1:5" x14ac:dyDescent="0.2">
      <c r="A4" s="130" t="s">
        <v>8</v>
      </c>
      <c r="B4" s="132" t="s">
        <v>0</v>
      </c>
      <c r="C4" s="142" t="s">
        <v>3</v>
      </c>
      <c r="D4" s="143"/>
      <c r="E4" s="144" t="s">
        <v>6</v>
      </c>
    </row>
    <row r="5" spans="1:5" x14ac:dyDescent="0.2">
      <c r="A5" s="131"/>
      <c r="B5" s="133"/>
      <c r="C5" s="26" t="s">
        <v>1</v>
      </c>
      <c r="D5" s="26" t="s">
        <v>2</v>
      </c>
      <c r="E5" s="145"/>
    </row>
    <row r="6" spans="1:5" ht="38.25" x14ac:dyDescent="0.2">
      <c r="A6" s="17" t="s">
        <v>12</v>
      </c>
      <c r="B6" s="42" t="s">
        <v>288</v>
      </c>
      <c r="C6" s="71">
        <v>0</v>
      </c>
      <c r="D6" s="85"/>
      <c r="E6" s="1"/>
    </row>
    <row r="7" spans="1:5" ht="38.25" x14ac:dyDescent="0.2">
      <c r="A7" s="17" t="s">
        <v>23</v>
      </c>
      <c r="B7" s="42" t="s">
        <v>289</v>
      </c>
      <c r="C7" s="92"/>
      <c r="D7" s="86" t="str">
        <f>IF(OR(C6=" ", C6=0, '[1]Customer numbers'!C11=0, '[1]Customer numbers'!C11=" ")," ", C6/'[1]Customer numbers'!C11)</f>
        <v xml:space="preserve"> </v>
      </c>
      <c r="E7" s="1"/>
    </row>
    <row r="8" spans="1:5" ht="38.25" x14ac:dyDescent="0.2">
      <c r="A8" s="17" t="s">
        <v>24</v>
      </c>
      <c r="B8" s="42" t="s">
        <v>290</v>
      </c>
      <c r="C8" s="71">
        <v>3</v>
      </c>
      <c r="D8" s="90"/>
      <c r="E8" s="1" t="s">
        <v>311</v>
      </c>
    </row>
    <row r="9" spans="1:5" ht="38.25" x14ac:dyDescent="0.2">
      <c r="A9" s="17" t="s">
        <v>25</v>
      </c>
      <c r="B9" s="42" t="s">
        <v>291</v>
      </c>
      <c r="C9" s="92"/>
      <c r="D9" s="86">
        <f>IF(OR(C8=" ", C8=0, '[1]Customer numbers'!C11=0, '[1]Customer numbers'!C11=" ")," ", C8/'[1]Customer numbers'!C11)</f>
        <v>7.9103493737640079E-5</v>
      </c>
      <c r="E9" s="1"/>
    </row>
    <row r="10" spans="1:5" x14ac:dyDescent="0.2">
      <c r="A10" s="17" t="s">
        <v>26</v>
      </c>
      <c r="B10" s="42" t="s">
        <v>161</v>
      </c>
      <c r="C10" s="72"/>
      <c r="D10" s="90"/>
      <c r="E10" s="1"/>
    </row>
    <row r="11" spans="1:5" x14ac:dyDescent="0.2">
      <c r="A11" s="17" t="s">
        <v>27</v>
      </c>
      <c r="B11" s="42" t="s">
        <v>161</v>
      </c>
      <c r="C11" s="92"/>
      <c r="D11" s="86" t="str">
        <f>IF(OR(C10=" ", C10=0, '[1]Customer numbers'!C11=0, '[1]Customer numbers'!C11=" ")," ", C10/'[1]Customer numbers'!C11)</f>
        <v xml:space="preserve"> </v>
      </c>
      <c r="E11" s="1"/>
    </row>
    <row r="12" spans="1:5" ht="264" x14ac:dyDescent="0.2">
      <c r="A12" s="17" t="s">
        <v>28</v>
      </c>
      <c r="B12" s="42" t="s">
        <v>191</v>
      </c>
      <c r="C12" s="71">
        <v>3054</v>
      </c>
      <c r="D12" s="90"/>
      <c r="E12" s="1" t="s">
        <v>349</v>
      </c>
    </row>
    <row r="13" spans="1:5" x14ac:dyDescent="0.2">
      <c r="A13" s="17" t="s">
        <v>29</v>
      </c>
      <c r="B13" s="42" t="s">
        <v>192</v>
      </c>
      <c r="C13" s="92"/>
      <c r="D13" s="86">
        <f>IF(OR(C12=" ", C12=0, '[1]Customer numbers'!C11=0, '[1]Customer numbers'!C11=" ")," ", C12/'[1]Customer numbers'!C11)</f>
        <v>8.0527356624917598E-2</v>
      </c>
      <c r="E13" s="1"/>
    </row>
    <row r="14" spans="1:5" ht="108" x14ac:dyDescent="0.2">
      <c r="A14" s="17" t="s">
        <v>30</v>
      </c>
      <c r="B14" s="42" t="s">
        <v>193</v>
      </c>
      <c r="C14" s="71">
        <v>6902</v>
      </c>
      <c r="D14" s="90"/>
      <c r="E14" s="1" t="s">
        <v>318</v>
      </c>
    </row>
    <row r="15" spans="1:5" ht="25.5" x14ac:dyDescent="0.2">
      <c r="A15" s="17" t="s">
        <v>31</v>
      </c>
      <c r="B15" s="42" t="s">
        <v>194</v>
      </c>
      <c r="C15" s="92"/>
      <c r="D15" s="86">
        <f>IF(OR(C14=" ", C14=0, '[1]Customer numbers'!C11=0, '[1]Customer numbers'!C11=" ")," ", C14/'[1]Customer numbers'!C11)</f>
        <v>0.18199077125906393</v>
      </c>
      <c r="E15" s="1"/>
    </row>
    <row r="16" spans="1:5" x14ac:dyDescent="0.2">
      <c r="A16" s="17" t="s">
        <v>32</v>
      </c>
      <c r="B16" s="42" t="s">
        <v>161</v>
      </c>
      <c r="C16" s="71"/>
      <c r="D16" s="90"/>
      <c r="E16" s="1"/>
    </row>
    <row r="17" spans="1:5" x14ac:dyDescent="0.2">
      <c r="A17" s="17" t="s">
        <v>33</v>
      </c>
      <c r="B17" s="42" t="s">
        <v>161</v>
      </c>
      <c r="C17" s="92"/>
      <c r="D17" s="86" t="str">
        <f>IF(OR(C16=" ", C16=0, '[1]Customer numbers'!C11=0, '[1]Customer numbers'!C11=" ")," ", C16/'[1]Customer numbers'!C11)</f>
        <v xml:space="preserve"> </v>
      </c>
      <c r="E17" s="1"/>
    </row>
    <row r="18" spans="1:5" ht="25.5" x14ac:dyDescent="0.2">
      <c r="A18" s="17" t="s">
        <v>34</v>
      </c>
      <c r="B18" s="42" t="s">
        <v>195</v>
      </c>
      <c r="C18" s="71">
        <v>0</v>
      </c>
      <c r="D18" s="90"/>
      <c r="E18" s="1"/>
    </row>
    <row r="19" spans="1:5" ht="25.5" x14ac:dyDescent="0.2">
      <c r="A19" s="17" t="s">
        <v>35</v>
      </c>
      <c r="B19" s="42" t="s">
        <v>292</v>
      </c>
      <c r="C19" s="92"/>
      <c r="D19" s="86" t="str">
        <f>IF(OR(C18=" ", C18=0, '[1]Customer numbers'!C14=0, '[1]Customer numbers'!C14=" ")," ", C18/'[1]Customer numbers'!C14)</f>
        <v xml:space="preserve"> </v>
      </c>
      <c r="E19" s="1"/>
    </row>
    <row r="20" spans="1:5" ht="72" x14ac:dyDescent="0.2">
      <c r="A20" s="17" t="s">
        <v>36</v>
      </c>
      <c r="B20" s="42" t="s">
        <v>162</v>
      </c>
      <c r="C20" s="71">
        <v>84</v>
      </c>
      <c r="D20" s="90"/>
      <c r="E20" s="118" t="s">
        <v>339</v>
      </c>
    </row>
    <row r="21" spans="1:5" x14ac:dyDescent="0.2">
      <c r="A21" s="17" t="s">
        <v>37</v>
      </c>
      <c r="B21" s="42" t="s">
        <v>163</v>
      </c>
      <c r="C21" s="92"/>
      <c r="D21" s="86">
        <f>IF(OR(C20=" ", C20=0, '[1]Customer numbers'!C14=0, '[1]Customer numbers'!C14=" ")," ", C20/'[1]Customer numbers'!C14)</f>
        <v>1.06544901065449E-2</v>
      </c>
      <c r="E21" s="1"/>
    </row>
    <row r="22" spans="1:5" ht="144" x14ac:dyDescent="0.2">
      <c r="A22" s="17" t="s">
        <v>38</v>
      </c>
      <c r="B22" s="42" t="s">
        <v>164</v>
      </c>
      <c r="C22" s="71">
        <v>572</v>
      </c>
      <c r="D22" s="90"/>
      <c r="E22" s="1" t="s">
        <v>340</v>
      </c>
    </row>
    <row r="23" spans="1:5" ht="25.5" x14ac:dyDescent="0.2">
      <c r="A23" s="17" t="s">
        <v>39</v>
      </c>
      <c r="B23" s="42" t="s">
        <v>165</v>
      </c>
      <c r="C23" s="92"/>
      <c r="D23" s="86">
        <f>IF(OR(C22=" ", C22=0, '[1]Customer numbers'!C14=0, '[1]Customer numbers'!C14=" ")," ", C22/'[1]Customer numbers'!C14)</f>
        <v>7.255200405885337E-2</v>
      </c>
      <c r="E23" s="1"/>
    </row>
    <row r="24" spans="1:5" x14ac:dyDescent="0.2">
      <c r="A24" s="17" t="s">
        <v>40</v>
      </c>
      <c r="B24" s="42" t="s">
        <v>161</v>
      </c>
      <c r="C24" s="72"/>
      <c r="D24" s="99"/>
      <c r="E24" s="1"/>
    </row>
    <row r="25" spans="1:5" x14ac:dyDescent="0.2">
      <c r="A25" s="17" t="s">
        <v>41</v>
      </c>
      <c r="B25" s="42" t="s">
        <v>161</v>
      </c>
      <c r="C25" s="100"/>
      <c r="D25" s="99" t="str">
        <f>IF(OR(C24=" ", C24=0, '[1]Customer numbers'!C14=0, '[1]Customer numbers'!C14=" ")," ", C24/'[1]Customer numbers'!C14)</f>
        <v xml:space="preserve"> </v>
      </c>
      <c r="E25" s="1"/>
    </row>
    <row r="26" spans="1:5" ht="25.5" x14ac:dyDescent="0.2">
      <c r="A26" s="17" t="s">
        <v>42</v>
      </c>
      <c r="B26" s="42" t="s">
        <v>196</v>
      </c>
      <c r="C26" s="71">
        <v>0</v>
      </c>
      <c r="D26" s="90"/>
      <c r="E26" s="1"/>
    </row>
    <row r="27" spans="1:5" ht="25.5" x14ac:dyDescent="0.2">
      <c r="A27" s="17" t="s">
        <v>43</v>
      </c>
      <c r="B27" s="42" t="s">
        <v>197</v>
      </c>
      <c r="C27" s="92"/>
      <c r="D27" s="86" t="str">
        <f>IF(OR(C26=" ", C26=0, '[1]Customer numbers'!C11=0, '[1]Customer numbers'!C11=" ")," ", C26/'[1]Customer numbers'!C11)</f>
        <v xml:space="preserve"> </v>
      </c>
      <c r="E27" s="1"/>
    </row>
    <row r="28" spans="1:5" ht="25.5" x14ac:dyDescent="0.2">
      <c r="A28" s="17" t="s">
        <v>44</v>
      </c>
      <c r="B28" s="42" t="s">
        <v>167</v>
      </c>
      <c r="C28" s="71">
        <v>0</v>
      </c>
      <c r="D28" s="90"/>
      <c r="E28" s="1"/>
    </row>
    <row r="29" spans="1:5" ht="25.5" x14ac:dyDescent="0.2">
      <c r="A29" s="17" t="s">
        <v>45</v>
      </c>
      <c r="B29" s="42" t="s">
        <v>166</v>
      </c>
      <c r="C29" s="92"/>
      <c r="D29" s="86" t="str">
        <f>IF(OR(C28=" ", C28=0, '[1]Customer numbers'!C14=0, '[1]Customer numbers'!C14=" ")," ", C28/'[1]Customer numbers'!C14)</f>
        <v xml:space="preserve"> </v>
      </c>
      <c r="E29" s="1"/>
    </row>
    <row r="30" spans="1:5" ht="204" x14ac:dyDescent="0.2">
      <c r="A30" s="17" t="s">
        <v>46</v>
      </c>
      <c r="B30" s="42" t="s">
        <v>198</v>
      </c>
      <c r="C30" s="71">
        <v>29</v>
      </c>
      <c r="D30" s="90"/>
      <c r="E30" s="1" t="s">
        <v>341</v>
      </c>
    </row>
    <row r="31" spans="1:5" ht="25.5" x14ac:dyDescent="0.2">
      <c r="A31" s="17" t="s">
        <v>47</v>
      </c>
      <c r="B31" s="42" t="s">
        <v>199</v>
      </c>
      <c r="C31" s="92"/>
      <c r="D31" s="86">
        <f>IF(OR(C30=" ", C30=0, '[1]Customer numbers'!C11=0, '[1]Customer numbers'!C11=" ")," ", C30/'[1]Customer numbers'!C11)</f>
        <v>7.6466710613052073E-4</v>
      </c>
      <c r="E31" s="1"/>
    </row>
    <row r="32" spans="1:5" ht="25.5" x14ac:dyDescent="0.2">
      <c r="A32" s="17" t="s">
        <v>48</v>
      </c>
      <c r="B32" s="42" t="s">
        <v>168</v>
      </c>
      <c r="C32" s="71">
        <v>1</v>
      </c>
      <c r="D32" s="90"/>
      <c r="E32" s="1" t="s">
        <v>312</v>
      </c>
    </row>
    <row r="33" spans="1:5" ht="25.5" x14ac:dyDescent="0.2">
      <c r="A33" s="17" t="s">
        <v>49</v>
      </c>
      <c r="B33" s="42" t="s">
        <v>169</v>
      </c>
      <c r="C33" s="92"/>
      <c r="D33" s="86">
        <f>IF(OR(C32=" ", C32=0, '[1]Customer numbers'!C14=0, '[1]Customer numbers'!C14=" ")," ", C32/'[1]Customer numbers'!C14)</f>
        <v>1.2683916793505834E-4</v>
      </c>
      <c r="E33" s="1"/>
    </row>
    <row r="34" spans="1:5" ht="25.5" x14ac:dyDescent="0.2">
      <c r="A34" s="17" t="s">
        <v>50</v>
      </c>
      <c r="B34" s="42" t="s">
        <v>170</v>
      </c>
      <c r="C34" s="71">
        <v>0</v>
      </c>
      <c r="D34" s="85"/>
      <c r="E34" s="1"/>
    </row>
    <row r="35" spans="1:5" ht="60.75" thickBot="1" x14ac:dyDescent="0.25">
      <c r="A35" s="93" t="s">
        <v>128</v>
      </c>
      <c r="B35" s="94" t="s">
        <v>200</v>
      </c>
      <c r="C35" s="95">
        <v>219</v>
      </c>
      <c r="D35" s="96"/>
      <c r="E35" s="97" t="s">
        <v>313</v>
      </c>
    </row>
    <row r="36" spans="1:5" ht="27" customHeight="1" x14ac:dyDescent="0.2"/>
    <row r="37" spans="1:5" x14ac:dyDescent="0.2">
      <c r="A37" s="107"/>
      <c r="B37" s="107"/>
      <c r="C37" s="107"/>
      <c r="D37" s="107"/>
      <c r="E37" s="107"/>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6" zoomScaleNormal="100" workbookViewId="0">
      <selection activeCell="I16" sqref="I16"/>
    </sheetView>
  </sheetViews>
  <sheetFormatPr defaultRowHeight="14.25" x14ac:dyDescent="0.2"/>
  <cols>
    <col min="2" max="2" width="60.375" customWidth="1"/>
    <col min="3" max="4" width="12.875" customWidth="1"/>
    <col min="5" max="5" width="20.625" customWidth="1"/>
  </cols>
  <sheetData>
    <row r="1" spans="1:6" ht="41.25" customHeight="1" x14ac:dyDescent="0.2">
      <c r="A1" s="126" t="s">
        <v>304</v>
      </c>
      <c r="B1" s="126"/>
      <c r="C1" s="126"/>
      <c r="D1" s="126"/>
      <c r="E1" s="126"/>
    </row>
    <row r="2" spans="1:6" ht="15" thickBot="1" x14ac:dyDescent="0.25">
      <c r="A2" s="147">
        <f>'Customer numbers'!B1</f>
        <v>0</v>
      </c>
      <c r="B2" s="147"/>
      <c r="C2" s="147"/>
      <c r="D2" s="147"/>
      <c r="E2" s="147"/>
    </row>
    <row r="3" spans="1:6" ht="15" thickBot="1" x14ac:dyDescent="0.25">
      <c r="A3" s="139" t="s">
        <v>293</v>
      </c>
      <c r="B3" s="140"/>
      <c r="C3" s="140"/>
      <c r="D3" s="140"/>
      <c r="E3" s="141"/>
    </row>
    <row r="4" spans="1:6" x14ac:dyDescent="0.2">
      <c r="A4" s="130" t="s">
        <v>8</v>
      </c>
      <c r="B4" s="132" t="s">
        <v>0</v>
      </c>
      <c r="C4" s="142" t="s">
        <v>3</v>
      </c>
      <c r="D4" s="143"/>
      <c r="E4" s="144" t="s">
        <v>6</v>
      </c>
    </row>
    <row r="5" spans="1:6" x14ac:dyDescent="0.2">
      <c r="A5" s="131"/>
      <c r="B5" s="133"/>
      <c r="C5" s="26" t="s">
        <v>1</v>
      </c>
      <c r="D5" s="26" t="s">
        <v>2</v>
      </c>
      <c r="E5" s="145"/>
    </row>
    <row r="6" spans="1:6" ht="409.5" x14ac:dyDescent="0.2">
      <c r="A6" s="19" t="s">
        <v>51</v>
      </c>
      <c r="B6" s="42" t="s">
        <v>201</v>
      </c>
      <c r="C6" s="58">
        <v>3156</v>
      </c>
      <c r="D6" s="90"/>
      <c r="E6" s="1" t="s">
        <v>342</v>
      </c>
      <c r="F6" s="116"/>
    </row>
    <row r="7" spans="1:6" x14ac:dyDescent="0.2">
      <c r="A7" s="19" t="s">
        <v>52</v>
      </c>
      <c r="B7" s="42" t="s">
        <v>202</v>
      </c>
      <c r="C7" s="63"/>
      <c r="D7" s="86">
        <f>IF(OR(C6=" ", C6=0, '[1]Customer numbers'!C11=0, '[1]Customer numbers'!C11=" ")," ", C6/'[1]Customer numbers'!C11)</f>
        <v>8.3216875411997362E-2</v>
      </c>
      <c r="E7" s="1"/>
    </row>
    <row r="8" spans="1:6" ht="108" x14ac:dyDescent="0.2">
      <c r="A8" s="19" t="s">
        <v>53</v>
      </c>
      <c r="B8" s="42" t="s">
        <v>203</v>
      </c>
      <c r="C8" s="58">
        <v>82</v>
      </c>
      <c r="D8" s="90"/>
      <c r="E8" s="1" t="s">
        <v>343</v>
      </c>
      <c r="F8" s="116"/>
    </row>
    <row r="9" spans="1:6" x14ac:dyDescent="0.2">
      <c r="A9" s="19" t="s">
        <v>54</v>
      </c>
      <c r="B9" s="42" t="s">
        <v>204</v>
      </c>
      <c r="C9" s="63"/>
      <c r="D9" s="86">
        <f>IF(OR(C8=" ", C8=0, '[1]Customer numbers'!C14=0, '[1]Customer numbers'!C14=" ")," ", C8/'[1]Customer numbers'!C14)</f>
        <v>1.0400811770674784E-2</v>
      </c>
      <c r="E9" s="1"/>
    </row>
    <row r="10" spans="1:6" ht="25.5" x14ac:dyDescent="0.2">
      <c r="A10" s="19" t="s">
        <v>55</v>
      </c>
      <c r="B10" s="42" t="s">
        <v>205</v>
      </c>
      <c r="C10" s="58">
        <v>1802</v>
      </c>
      <c r="D10" s="90"/>
      <c r="E10" s="1" t="s">
        <v>314</v>
      </c>
      <c r="F10" s="116"/>
    </row>
    <row r="11" spans="1:6" ht="25.5" x14ac:dyDescent="0.2">
      <c r="A11" s="19" t="s">
        <v>56</v>
      </c>
      <c r="B11" s="42" t="s">
        <v>206</v>
      </c>
      <c r="C11" s="63"/>
      <c r="D11" s="86">
        <f>IF(OR(C10=" ", C10=0, C$6=0, C$6=" ")," ", C10/C$6)</f>
        <v>0.57097591888466415</v>
      </c>
      <c r="E11" s="1"/>
    </row>
    <row r="12" spans="1:6" ht="38.25" x14ac:dyDescent="0.2">
      <c r="A12" s="19" t="s">
        <v>57</v>
      </c>
      <c r="B12" s="42" t="s">
        <v>207</v>
      </c>
      <c r="C12" s="58">
        <v>1300</v>
      </c>
      <c r="D12" s="90"/>
      <c r="E12" s="1" t="s">
        <v>314</v>
      </c>
      <c r="F12" s="116"/>
    </row>
    <row r="13" spans="1:6" ht="38.25" x14ac:dyDescent="0.2">
      <c r="A13" s="19" t="s">
        <v>58</v>
      </c>
      <c r="B13" s="42" t="s">
        <v>208</v>
      </c>
      <c r="C13" s="63"/>
      <c r="D13" s="86">
        <f>IF(OR(C12=" ", C12=0, C$6=0, C$6=" ")," ", C12/C$6)</f>
        <v>0.41191381495564006</v>
      </c>
      <c r="E13" s="1"/>
    </row>
    <row r="14" spans="1:6" ht="168" x14ac:dyDescent="0.2">
      <c r="A14" s="19" t="s">
        <v>59</v>
      </c>
      <c r="B14" s="42" t="s">
        <v>209</v>
      </c>
      <c r="C14" s="58">
        <v>1166</v>
      </c>
      <c r="D14" s="90"/>
      <c r="E14" s="1" t="s">
        <v>322</v>
      </c>
      <c r="F14" s="116"/>
    </row>
    <row r="15" spans="1:6" ht="19.5" customHeight="1" x14ac:dyDescent="0.2">
      <c r="A15" s="19" t="s">
        <v>60</v>
      </c>
      <c r="B15" s="42" t="s">
        <v>210</v>
      </c>
      <c r="C15" s="63"/>
      <c r="D15" s="86">
        <f>IF(OR(C14=" ", C14=0, C$6=0, C$6=" ")," ", C14/C$6)</f>
        <v>0.36945500633713563</v>
      </c>
      <c r="E15" s="1"/>
    </row>
    <row r="16" spans="1:6" ht="409.5" x14ac:dyDescent="0.2">
      <c r="A16" s="19" t="s">
        <v>61</v>
      </c>
      <c r="B16" s="42" t="s">
        <v>211</v>
      </c>
      <c r="C16" s="58">
        <v>34468</v>
      </c>
      <c r="D16" s="90"/>
      <c r="E16" s="1" t="s">
        <v>321</v>
      </c>
      <c r="F16" s="116"/>
    </row>
    <row r="17" spans="1:5" ht="24" customHeight="1" x14ac:dyDescent="0.2">
      <c r="A17" s="19" t="s">
        <v>62</v>
      </c>
      <c r="B17" s="42" t="s">
        <v>160</v>
      </c>
      <c r="C17" s="63"/>
      <c r="D17" s="86">
        <f>IF(OR(C16=" ", C16=0, '[1]Customer numbers'!C15=0, '[1]Customer numbers'!C15=" ")," ", C16/'[1]Customer numbers'!C15)</f>
        <v>25.876876876876878</v>
      </c>
      <c r="E17" s="1"/>
    </row>
    <row r="18" spans="1:5" x14ac:dyDescent="0.2">
      <c r="A18" s="19" t="s">
        <v>63</v>
      </c>
      <c r="B18" s="42" t="s">
        <v>161</v>
      </c>
      <c r="C18" s="68"/>
      <c r="D18" s="99"/>
      <c r="E18" s="1"/>
    </row>
    <row r="19" spans="1:5" ht="51.75" thickBot="1" x14ac:dyDescent="0.25">
      <c r="A19" s="22" t="s">
        <v>64</v>
      </c>
      <c r="B19" s="44" t="s">
        <v>212</v>
      </c>
      <c r="C19" s="62">
        <v>1083</v>
      </c>
      <c r="D19" s="91"/>
      <c r="E19" s="2"/>
    </row>
    <row r="20" spans="1:5" x14ac:dyDescent="0.2">
      <c r="D20" s="64"/>
    </row>
    <row r="21" spans="1:5" x14ac:dyDescent="0.2">
      <c r="A21" s="107"/>
      <c r="B21" s="107"/>
      <c r="C21" s="107"/>
      <c r="D21" s="107"/>
      <c r="E21" s="107"/>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E14" sqref="E14"/>
    </sheetView>
  </sheetViews>
  <sheetFormatPr defaultRowHeight="14.25" x14ac:dyDescent="0.2"/>
  <cols>
    <col min="2" max="2" width="60.375" customWidth="1"/>
    <col min="3" max="4" width="12.875" customWidth="1"/>
    <col min="5" max="5" width="20.625" customWidth="1"/>
  </cols>
  <sheetData>
    <row r="1" spans="1:5" ht="40.5" customHeight="1" x14ac:dyDescent="0.2">
      <c r="A1" s="126" t="s">
        <v>303</v>
      </c>
      <c r="B1" s="126"/>
      <c r="C1" s="126"/>
      <c r="D1" s="126"/>
      <c r="E1" s="126"/>
    </row>
    <row r="2" spans="1:5" ht="15" thickBot="1" x14ac:dyDescent="0.25">
      <c r="A2" s="147">
        <f>'Customer numbers'!B1</f>
        <v>0</v>
      </c>
      <c r="B2" s="147"/>
      <c r="C2" s="147"/>
      <c r="D2" s="147"/>
      <c r="E2" s="147"/>
    </row>
    <row r="3" spans="1:5" ht="15" thickBot="1" x14ac:dyDescent="0.25">
      <c r="A3" s="139" t="s">
        <v>4</v>
      </c>
      <c r="B3" s="140"/>
      <c r="C3" s="140"/>
      <c r="D3" s="140"/>
      <c r="E3" s="141"/>
    </row>
    <row r="4" spans="1:5" x14ac:dyDescent="0.2">
      <c r="A4" s="130" t="s">
        <v>8</v>
      </c>
      <c r="B4" s="132" t="s">
        <v>0</v>
      </c>
      <c r="C4" s="142" t="s">
        <v>3</v>
      </c>
      <c r="D4" s="143"/>
      <c r="E4" s="144" t="s">
        <v>6</v>
      </c>
    </row>
    <row r="5" spans="1:5" x14ac:dyDescent="0.2">
      <c r="A5" s="131"/>
      <c r="B5" s="133"/>
      <c r="C5" s="26" t="s">
        <v>1</v>
      </c>
      <c r="D5" s="26" t="s">
        <v>2</v>
      </c>
      <c r="E5" s="145"/>
    </row>
    <row r="6" spans="1:5" ht="25.5" x14ac:dyDescent="0.2">
      <c r="A6" s="19" t="s">
        <v>65</v>
      </c>
      <c r="B6" s="42" t="s">
        <v>213</v>
      </c>
      <c r="C6" s="58">
        <v>1719</v>
      </c>
      <c r="D6" s="85"/>
      <c r="E6" s="1" t="s">
        <v>314</v>
      </c>
    </row>
    <row r="7" spans="1:5" ht="25.5" x14ac:dyDescent="0.2">
      <c r="A7" s="19" t="s">
        <v>66</v>
      </c>
      <c r="B7" s="42" t="s">
        <v>214</v>
      </c>
      <c r="C7" s="63"/>
      <c r="D7" s="86">
        <f>IF(OR(C6=" ", C6=0, '[1]Disconnections for non-payment'!C6=0, '[1]Disconnections for non-payment'!C6=" ")," ", C6/'[1]Disconnections for non-payment'!C6)</f>
        <v>0.54467680608365021</v>
      </c>
      <c r="E7" s="1"/>
    </row>
    <row r="8" spans="1:5" ht="25.5" x14ac:dyDescent="0.2">
      <c r="A8" s="19" t="s">
        <v>67</v>
      </c>
      <c r="B8" s="42" t="s">
        <v>215</v>
      </c>
      <c r="C8" s="58">
        <v>70</v>
      </c>
      <c r="D8" s="85"/>
      <c r="E8" s="1"/>
    </row>
    <row r="9" spans="1:5" ht="25.5" x14ac:dyDescent="0.2">
      <c r="A9" s="19" t="s">
        <v>68</v>
      </c>
      <c r="B9" s="42" t="s">
        <v>216</v>
      </c>
      <c r="C9" s="63"/>
      <c r="D9" s="86">
        <f>IF(OR(C8=" ", C8=0, '[1]Disconnections for non-payment'!C8=0, '[1]Disconnections for non-payment'!C8=" ")," ", C8/'[1]Disconnections for non-payment'!C8)</f>
        <v>0.85365853658536583</v>
      </c>
      <c r="E9" s="1"/>
    </row>
    <row r="10" spans="1:5" ht="25.5" x14ac:dyDescent="0.2">
      <c r="A10" s="19" t="s">
        <v>69</v>
      </c>
      <c r="B10" s="42" t="s">
        <v>217</v>
      </c>
      <c r="C10" s="58">
        <v>1499</v>
      </c>
      <c r="D10" s="85"/>
      <c r="E10" s="1" t="s">
        <v>315</v>
      </c>
    </row>
    <row r="11" spans="1:5" ht="27.75" customHeight="1" x14ac:dyDescent="0.2">
      <c r="A11" s="19" t="s">
        <v>70</v>
      </c>
      <c r="B11" s="42" t="s">
        <v>218</v>
      </c>
      <c r="C11" s="63"/>
      <c r="D11" s="87">
        <f>IF(OR(C10=" ", C10=0, '[1]Disconnections for non-payment'!C6=0, '[1]Disconnections for non-payment'!C6=" ")," ", C10/'[1]Disconnections for non-payment'!C6)</f>
        <v>0.47496831432192649</v>
      </c>
      <c r="E11" s="1"/>
    </row>
    <row r="12" spans="1:5" ht="38.25" x14ac:dyDescent="0.2">
      <c r="A12" s="19" t="s">
        <v>71</v>
      </c>
      <c r="B12" s="42" t="s">
        <v>219</v>
      </c>
      <c r="C12" s="58">
        <v>655</v>
      </c>
      <c r="D12" s="85"/>
      <c r="E12" s="1" t="s">
        <v>316</v>
      </c>
    </row>
    <row r="13" spans="1:5" ht="38.25" x14ac:dyDescent="0.2">
      <c r="A13" s="19" t="s">
        <v>72</v>
      </c>
      <c r="B13" s="42" t="s">
        <v>220</v>
      </c>
      <c r="C13" s="63"/>
      <c r="D13" s="87">
        <f>IF(OR(C12=" ", C12=0, '[1]Disconnections for non-payment'!C6=0, '[1]Disconnections for non-payment'!C6=" ")," ", C12/'[1]Disconnections for non-payment'!C6)</f>
        <v>0.20754119138149557</v>
      </c>
      <c r="E13" s="1"/>
    </row>
    <row r="14" spans="1:5" ht="60" x14ac:dyDescent="0.2">
      <c r="A14" s="19" t="s">
        <v>73</v>
      </c>
      <c r="B14" s="42" t="s">
        <v>221</v>
      </c>
      <c r="C14" s="58">
        <v>565</v>
      </c>
      <c r="D14" s="85"/>
      <c r="E14" s="1" t="s">
        <v>320</v>
      </c>
    </row>
    <row r="15" spans="1:5" ht="25.5" x14ac:dyDescent="0.2">
      <c r="A15" s="19" t="s">
        <v>74</v>
      </c>
      <c r="B15" s="42" t="s">
        <v>222</v>
      </c>
      <c r="C15" s="63"/>
      <c r="D15" s="87">
        <f>IF(OR(C14=" ", C14=0, '[1]Disconnections for non-payment'!C6=0, '[1]Disconnections for non-payment'!C6=" ")," ", C14/'[1]Disconnections for non-payment'!C6)</f>
        <v>0.17902408111533588</v>
      </c>
      <c r="E15" s="1"/>
    </row>
    <row r="16" spans="1:5" ht="38.25" x14ac:dyDescent="0.2">
      <c r="A16" s="19" t="s">
        <v>75</v>
      </c>
      <c r="B16" s="42" t="s">
        <v>223</v>
      </c>
      <c r="C16" s="65">
        <v>2718</v>
      </c>
      <c r="D16" s="88"/>
      <c r="E16" s="1" t="s">
        <v>314</v>
      </c>
    </row>
    <row r="17" spans="1:5" ht="38.25" x14ac:dyDescent="0.2">
      <c r="A17" s="19" t="s">
        <v>76</v>
      </c>
      <c r="B17" s="42" t="s">
        <v>224</v>
      </c>
      <c r="C17" s="66"/>
      <c r="D17" s="86">
        <f>IF(OR(C16=" ", C16=0, '[1]Disconnections for non-payment'!C6=0, '[1]Disconnections for non-payment'!C6=" ")," ", C16/'[1]Disconnections for non-payment'!C6)</f>
        <v>0.86121673003802279</v>
      </c>
      <c r="E17" s="1"/>
    </row>
    <row r="18" spans="1:5" ht="25.5" x14ac:dyDescent="0.2">
      <c r="A18" s="19" t="s">
        <v>77</v>
      </c>
      <c r="B18" s="42" t="s">
        <v>225</v>
      </c>
      <c r="C18" s="58">
        <v>0</v>
      </c>
      <c r="D18" s="85"/>
      <c r="E18" s="1"/>
    </row>
    <row r="19" spans="1:5" ht="25.5" x14ac:dyDescent="0.2">
      <c r="A19" s="19" t="s">
        <v>78</v>
      </c>
      <c r="B19" s="42" t="s">
        <v>226</v>
      </c>
      <c r="C19" s="63"/>
      <c r="D19" s="86" t="str">
        <f>IF(OR(C18=" ", C18=0,C16=" ", C16=0)," ", C18/C16)</f>
        <v xml:space="preserve"> </v>
      </c>
      <c r="E19" s="1"/>
    </row>
    <row r="20" spans="1:5" ht="38.25" x14ac:dyDescent="0.2">
      <c r="A20" s="19" t="s">
        <v>79</v>
      </c>
      <c r="B20" s="42" t="s">
        <v>227</v>
      </c>
      <c r="C20" s="65">
        <v>64</v>
      </c>
      <c r="D20" s="88"/>
      <c r="E20" s="1"/>
    </row>
    <row r="21" spans="1:5" ht="38.25" x14ac:dyDescent="0.2">
      <c r="A21" s="19" t="s">
        <v>80</v>
      </c>
      <c r="B21" s="42" t="s">
        <v>228</v>
      </c>
      <c r="C21" s="66"/>
      <c r="D21" s="86">
        <f>IF(OR(C20=" ", C20=0, '[1]Disconnections for non-payment'!C8=0, '[1]Disconnections for non-payment'!C8=" ")," ", C20/'[1]Disconnections for non-payment'!C8)</f>
        <v>0.78048780487804881</v>
      </c>
      <c r="E21" s="1"/>
    </row>
    <row r="22" spans="1:5" ht="25.5" x14ac:dyDescent="0.2">
      <c r="A22" s="19" t="s">
        <v>81</v>
      </c>
      <c r="B22" s="42" t="s">
        <v>230</v>
      </c>
      <c r="C22" s="58">
        <v>0</v>
      </c>
      <c r="D22" s="85"/>
      <c r="E22" s="1"/>
    </row>
    <row r="23" spans="1:5" ht="26.25" thickBot="1" x14ac:dyDescent="0.25">
      <c r="A23" s="22" t="s">
        <v>82</v>
      </c>
      <c r="B23" s="44" t="s">
        <v>229</v>
      </c>
      <c r="C23" s="67"/>
      <c r="D23" s="89" t="str">
        <f>IF(OR(C22=" ", C22=0,C20=" ", C20=0)," ", C22/C20)</f>
        <v xml:space="preserve"> </v>
      </c>
      <c r="E23" s="2"/>
    </row>
    <row r="25" spans="1:5" x14ac:dyDescent="0.2">
      <c r="A25" s="107"/>
      <c r="B25" s="107"/>
      <c r="C25" s="107"/>
      <c r="D25" s="107"/>
      <c r="E25" s="107"/>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2018/19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Normal="100" workbookViewId="0">
      <selection activeCell="B25" sqref="B25"/>
    </sheetView>
  </sheetViews>
  <sheetFormatPr defaultRowHeight="14.25" x14ac:dyDescent="0.2"/>
  <cols>
    <col min="2" max="2" width="60.375" customWidth="1"/>
    <col min="3" max="4" width="12.875" customWidth="1"/>
    <col min="5" max="5" width="20.625" customWidth="1"/>
  </cols>
  <sheetData>
    <row r="1" spans="1:6" ht="40.5" customHeight="1" x14ac:dyDescent="0.2">
      <c r="A1" s="126" t="s">
        <v>302</v>
      </c>
      <c r="B1" s="126"/>
      <c r="C1" s="126"/>
      <c r="D1" s="126"/>
      <c r="E1" s="126"/>
    </row>
    <row r="2" spans="1:6" ht="15" thickBot="1" x14ac:dyDescent="0.25">
      <c r="A2" s="147">
        <f>'Customer numbers'!B1</f>
        <v>0</v>
      </c>
      <c r="B2" s="147"/>
      <c r="C2" s="147"/>
      <c r="D2" s="147"/>
      <c r="E2" s="147"/>
    </row>
    <row r="3" spans="1:6" ht="15" thickBot="1" x14ac:dyDescent="0.25">
      <c r="A3" s="139" t="s">
        <v>5</v>
      </c>
      <c r="B3" s="140"/>
      <c r="C3" s="140"/>
      <c r="D3" s="140"/>
      <c r="E3" s="141"/>
    </row>
    <row r="4" spans="1:6" x14ac:dyDescent="0.2">
      <c r="A4" s="130" t="s">
        <v>8</v>
      </c>
      <c r="B4" s="132" t="s">
        <v>0</v>
      </c>
      <c r="C4" s="142" t="s">
        <v>3</v>
      </c>
      <c r="D4" s="143"/>
      <c r="E4" s="144" t="s">
        <v>6</v>
      </c>
    </row>
    <row r="5" spans="1:6" x14ac:dyDescent="0.2">
      <c r="A5" s="131"/>
      <c r="B5" s="133"/>
      <c r="C5" s="26" t="s">
        <v>1</v>
      </c>
      <c r="D5" s="26" t="s">
        <v>2</v>
      </c>
      <c r="E5" s="145"/>
    </row>
    <row r="6" spans="1:6" ht="180" x14ac:dyDescent="0.2">
      <c r="A6" s="19" t="s">
        <v>83</v>
      </c>
      <c r="B6" s="42" t="s">
        <v>178</v>
      </c>
      <c r="C6" s="58">
        <v>914</v>
      </c>
      <c r="D6" s="3"/>
      <c r="E6" s="1" t="s">
        <v>326</v>
      </c>
      <c r="F6" s="116"/>
    </row>
    <row r="7" spans="1:6" ht="36" x14ac:dyDescent="0.2">
      <c r="A7" s="19" t="s">
        <v>84</v>
      </c>
      <c r="B7" s="42" t="s">
        <v>179</v>
      </c>
      <c r="C7" s="58">
        <v>127</v>
      </c>
      <c r="D7" s="3"/>
      <c r="E7" s="1" t="s">
        <v>323</v>
      </c>
    </row>
    <row r="8" spans="1:6" ht="25.5" x14ac:dyDescent="0.2">
      <c r="A8" s="19" t="s">
        <v>85</v>
      </c>
      <c r="B8" s="42" t="s">
        <v>231</v>
      </c>
      <c r="C8" s="58">
        <v>711</v>
      </c>
      <c r="D8" s="3"/>
      <c r="E8" s="1" t="s">
        <v>324</v>
      </c>
    </row>
    <row r="9" spans="1:6" x14ac:dyDescent="0.2">
      <c r="A9" s="19" t="s">
        <v>86</v>
      </c>
      <c r="B9" s="42" t="s">
        <v>232</v>
      </c>
      <c r="C9" s="63"/>
      <c r="D9" s="23">
        <f>IF(OR(C$6=" ", C$6=0,C8=" ", C8=0)," ", C8/C$6)</f>
        <v>0.77789934354485779</v>
      </c>
      <c r="E9" s="1"/>
    </row>
    <row r="10" spans="1:6" x14ac:dyDescent="0.2">
      <c r="A10" s="19" t="s">
        <v>87</v>
      </c>
      <c r="B10" s="42" t="s">
        <v>233</v>
      </c>
      <c r="C10" s="58">
        <v>90</v>
      </c>
      <c r="D10" s="3"/>
      <c r="E10" s="1" t="s">
        <v>324</v>
      </c>
    </row>
    <row r="11" spans="1:6" x14ac:dyDescent="0.2">
      <c r="A11" s="19" t="s">
        <v>88</v>
      </c>
      <c r="B11" s="42" t="s">
        <v>234</v>
      </c>
      <c r="C11" s="63"/>
      <c r="D11" s="23">
        <f>IF(OR(C$7=" ", C$7=0,C10=" ", C10=0)," ", C10/C$7)</f>
        <v>0.70866141732283461</v>
      </c>
      <c r="E11" s="1"/>
    </row>
    <row r="12" spans="1:6" x14ac:dyDescent="0.2">
      <c r="A12" s="19" t="s">
        <v>89</v>
      </c>
      <c r="B12" s="42" t="s">
        <v>235</v>
      </c>
      <c r="C12" s="58">
        <v>0</v>
      </c>
      <c r="D12" s="3"/>
      <c r="E12" s="1"/>
    </row>
    <row r="13" spans="1:6" x14ac:dyDescent="0.2">
      <c r="A13" s="19" t="s">
        <v>90</v>
      </c>
      <c r="B13" s="42" t="s">
        <v>236</v>
      </c>
      <c r="C13" s="63"/>
      <c r="D13" s="23" t="str">
        <f>IF(OR(C$6=" ", C$6=0,C12=" ", C12=0)," ", C12/C$6)</f>
        <v xml:space="preserve"> </v>
      </c>
      <c r="E13" s="1"/>
    </row>
    <row r="14" spans="1:6" x14ac:dyDescent="0.2">
      <c r="A14" s="19" t="s">
        <v>91</v>
      </c>
      <c r="B14" s="42" t="s">
        <v>237</v>
      </c>
      <c r="C14" s="58">
        <v>0</v>
      </c>
      <c r="D14" s="3"/>
      <c r="E14" s="1"/>
    </row>
    <row r="15" spans="1:6" x14ac:dyDescent="0.2">
      <c r="A15" s="19" t="s">
        <v>92</v>
      </c>
      <c r="B15" s="42" t="s">
        <v>238</v>
      </c>
      <c r="C15" s="63"/>
      <c r="D15" s="23" t="str">
        <f>IF(OR(C$7=" ", C$7=0,C14=" ", C14=0)," ", C14/C$7)</f>
        <v xml:space="preserve"> </v>
      </c>
      <c r="E15" s="1"/>
    </row>
    <row r="16" spans="1:6" ht="28.5" customHeight="1" x14ac:dyDescent="0.2">
      <c r="A16" s="19" t="s">
        <v>93</v>
      </c>
      <c r="B16" s="42" t="s">
        <v>239</v>
      </c>
      <c r="C16" s="68">
        <v>2</v>
      </c>
      <c r="D16" s="3"/>
      <c r="E16" s="1" t="s">
        <v>325</v>
      </c>
    </row>
    <row r="17" spans="1:5" ht="32.25" customHeight="1" x14ac:dyDescent="0.2">
      <c r="A17" s="19" t="s">
        <v>94</v>
      </c>
      <c r="B17" s="42" t="s">
        <v>240</v>
      </c>
      <c r="C17" s="63"/>
      <c r="D17" s="23">
        <f>IF(OR(C$6=" ", C$6=0,C16=" ", C16=0)," ", C16/C$6)</f>
        <v>2.1881838074398249E-3</v>
      </c>
      <c r="E17" s="1"/>
    </row>
    <row r="18" spans="1:5" ht="29.25" customHeight="1" x14ac:dyDescent="0.2">
      <c r="A18" s="19" t="s">
        <v>95</v>
      </c>
      <c r="B18" s="42" t="s">
        <v>241</v>
      </c>
      <c r="C18" s="68">
        <v>0</v>
      </c>
      <c r="D18" s="3"/>
      <c r="E18" s="1"/>
    </row>
    <row r="19" spans="1:5" ht="33" customHeight="1" x14ac:dyDescent="0.2">
      <c r="A19" s="19" t="s">
        <v>96</v>
      </c>
      <c r="B19" s="42" t="s">
        <v>242</v>
      </c>
      <c r="C19" s="63"/>
      <c r="D19" s="23" t="str">
        <f>IF(OR(C$7=" ", C$7=0,C18=" ", C18=0)," ", C18/C$7)</f>
        <v xml:space="preserve"> </v>
      </c>
      <c r="E19" s="1"/>
    </row>
    <row r="20" spans="1:5" x14ac:dyDescent="0.2">
      <c r="A20" s="19" t="s">
        <v>97</v>
      </c>
      <c r="B20" s="42" t="s">
        <v>243</v>
      </c>
      <c r="C20" s="68">
        <v>164</v>
      </c>
      <c r="D20" s="3"/>
      <c r="E20" s="1" t="s">
        <v>324</v>
      </c>
    </row>
    <row r="21" spans="1:5" x14ac:dyDescent="0.2">
      <c r="A21" s="19" t="s">
        <v>98</v>
      </c>
      <c r="B21" s="42" t="s">
        <v>244</v>
      </c>
      <c r="C21" s="63"/>
      <c r="D21" s="23">
        <f>IF(OR(C$6=" ", C$6=0,C20=" ", C20=0)," ", C20/C$6)</f>
        <v>0.17943107221006566</v>
      </c>
      <c r="E21" s="1"/>
    </row>
    <row r="22" spans="1:5" x14ac:dyDescent="0.2">
      <c r="A22" s="19" t="s">
        <v>99</v>
      </c>
      <c r="B22" s="42" t="s">
        <v>245</v>
      </c>
      <c r="C22" s="58">
        <v>25</v>
      </c>
      <c r="D22" s="3"/>
      <c r="E22" s="1" t="s">
        <v>324</v>
      </c>
    </row>
    <row r="23" spans="1:5" x14ac:dyDescent="0.2">
      <c r="A23" s="19" t="s">
        <v>100</v>
      </c>
      <c r="B23" s="42" t="s">
        <v>246</v>
      </c>
      <c r="C23" s="63"/>
      <c r="D23" s="23">
        <f>IF(OR(C$7=" ", C$7=0,C22=" ", C22=0)," ", C22/C$7)</f>
        <v>0.19685039370078741</v>
      </c>
      <c r="E23" s="1"/>
    </row>
    <row r="24" spans="1:5" ht="25.5" x14ac:dyDescent="0.2">
      <c r="A24" s="19" t="s">
        <v>101</v>
      </c>
      <c r="B24" s="42" t="s">
        <v>247</v>
      </c>
      <c r="C24" s="68">
        <v>914</v>
      </c>
      <c r="D24" s="3"/>
      <c r="E24" s="1" t="s">
        <v>324</v>
      </c>
    </row>
    <row r="25" spans="1:5" ht="25.5" x14ac:dyDescent="0.2">
      <c r="A25" s="19" t="s">
        <v>102</v>
      </c>
      <c r="B25" s="42" t="s">
        <v>248</v>
      </c>
      <c r="C25" s="56"/>
      <c r="D25" s="23">
        <f>IF(OR(C$6=" ", C$6=0,C24=" ", C24=0)," ", C24/C$6)</f>
        <v>1</v>
      </c>
      <c r="E25" s="1"/>
    </row>
    <row r="26" spans="1:5" ht="48" x14ac:dyDescent="0.2">
      <c r="A26" s="19" t="s">
        <v>103</v>
      </c>
      <c r="B26" s="42" t="s">
        <v>249</v>
      </c>
      <c r="C26" s="68">
        <v>0</v>
      </c>
      <c r="D26" s="20"/>
      <c r="E26" s="1" t="s">
        <v>327</v>
      </c>
    </row>
    <row r="27" spans="1:5" ht="25.5" x14ac:dyDescent="0.2">
      <c r="A27" s="19" t="s">
        <v>104</v>
      </c>
      <c r="B27" s="42" t="s">
        <v>250</v>
      </c>
      <c r="C27" s="56"/>
      <c r="D27" s="23" t="str">
        <f>IF(OR(C$6=0,C$6=" ",C26=0,C26=" ")," ",C26/C$6)</f>
        <v xml:space="preserve"> </v>
      </c>
      <c r="E27" s="1"/>
    </row>
    <row r="28" spans="1:5" ht="25.5" x14ac:dyDescent="0.2">
      <c r="A28" s="19" t="s">
        <v>105</v>
      </c>
      <c r="B28" s="42" t="s">
        <v>251</v>
      </c>
      <c r="C28" s="68">
        <v>127</v>
      </c>
      <c r="D28" s="20"/>
      <c r="E28" s="1" t="s">
        <v>324</v>
      </c>
    </row>
    <row r="29" spans="1:5" ht="25.5" x14ac:dyDescent="0.2">
      <c r="A29" s="19" t="s">
        <v>106</v>
      </c>
      <c r="B29" s="42" t="s">
        <v>252</v>
      </c>
      <c r="C29" s="56"/>
      <c r="D29" s="23">
        <f>IF(OR(C$7=0,C$7=" ",C28=0,C28=" ")," ",C28/C$7)</f>
        <v>1</v>
      </c>
      <c r="E29" s="1"/>
    </row>
    <row r="30" spans="1:5" ht="25.5" x14ac:dyDescent="0.2">
      <c r="A30" s="19" t="s">
        <v>107</v>
      </c>
      <c r="B30" s="42" t="s">
        <v>253</v>
      </c>
      <c r="C30" s="68">
        <v>0</v>
      </c>
      <c r="D30" s="20"/>
      <c r="E30" s="1"/>
    </row>
    <row r="31" spans="1:5" ht="25.5" x14ac:dyDescent="0.2">
      <c r="A31" s="19" t="s">
        <v>108</v>
      </c>
      <c r="B31" s="42" t="s">
        <v>254</v>
      </c>
      <c r="C31" s="56"/>
      <c r="D31" s="23" t="str">
        <f>IF(OR(C$7=0,C$7=" ",C30=0,C30=" ")," ",C30/C$7)</f>
        <v xml:space="preserve"> </v>
      </c>
      <c r="E31" s="1"/>
    </row>
    <row r="32" spans="1:5" ht="24" customHeight="1" x14ac:dyDescent="0.2">
      <c r="A32" s="19" t="s">
        <v>109</v>
      </c>
      <c r="B32" s="42" t="s">
        <v>255</v>
      </c>
      <c r="C32" s="68">
        <v>0</v>
      </c>
      <c r="D32" s="3"/>
      <c r="E32" s="1"/>
    </row>
    <row r="33" spans="1:5" ht="25.5" x14ac:dyDescent="0.2">
      <c r="A33" s="19" t="s">
        <v>110</v>
      </c>
      <c r="B33" s="42" t="s">
        <v>256</v>
      </c>
      <c r="C33" s="68">
        <v>0</v>
      </c>
      <c r="D33" s="21"/>
      <c r="E33" s="1"/>
    </row>
    <row r="34" spans="1:5" ht="25.5" x14ac:dyDescent="0.2">
      <c r="A34" s="19" t="s">
        <v>111</v>
      </c>
      <c r="B34" s="42" t="s">
        <v>257</v>
      </c>
      <c r="C34" s="69"/>
      <c r="D34" s="24" t="str">
        <f>IF(OR(C32=0,C32=" ",C33=0,C33=" ")," ",C33/C32)</f>
        <v xml:space="preserve"> </v>
      </c>
      <c r="E34" s="1"/>
    </row>
    <row r="35" spans="1:5" ht="25.5" x14ac:dyDescent="0.2">
      <c r="A35" s="19" t="s">
        <v>112</v>
      </c>
      <c r="B35" s="42" t="s">
        <v>258</v>
      </c>
      <c r="C35" s="68">
        <v>0</v>
      </c>
      <c r="D35" s="21"/>
      <c r="E35" s="1"/>
    </row>
    <row r="36" spans="1:5" ht="26.25" thickBot="1" x14ac:dyDescent="0.25">
      <c r="A36" s="22" t="s">
        <v>113</v>
      </c>
      <c r="B36" s="44" t="s">
        <v>259</v>
      </c>
      <c r="C36" s="70"/>
      <c r="D36" s="25" t="str">
        <f>IF(OR(C32=0,C32=" ",C35=0,C35=" ")," ",C35/C32)</f>
        <v xml:space="preserve"> </v>
      </c>
      <c r="E36" s="2"/>
    </row>
    <row r="38" spans="1:5" x14ac:dyDescent="0.2">
      <c r="A38" s="107"/>
      <c r="B38" s="107"/>
      <c r="C38" s="107"/>
      <c r="D38" s="107"/>
      <c r="E38" s="107"/>
    </row>
    <row r="42" spans="1:5" x14ac:dyDescent="0.2">
      <c r="B42" s="48"/>
    </row>
  </sheetData>
  <mergeCells count="7">
    <mergeCell ref="A1:E1"/>
    <mergeCell ref="A3:E3"/>
    <mergeCell ref="C4:D4"/>
    <mergeCell ref="E4:E5"/>
    <mergeCell ref="A4:A5"/>
    <mergeCell ref="B4:B5"/>
    <mergeCell ref="A2:E2"/>
  </mergeCells>
  <pageMargins left="0.7" right="0.7" top="0.75" bottom="0.75" header="0.3" footer="0.3"/>
  <pageSetup paperSize="9" scale="76" orientation="portrait" r:id="rId1"/>
  <headerFooter>
    <oddHeader>&amp;C&amp;"Arial,Bold"&amp;12 2018/19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4" zoomScaleNormal="100" workbookViewId="0">
      <selection activeCell="E8" sqref="E8"/>
    </sheetView>
  </sheetViews>
  <sheetFormatPr defaultRowHeight="14.25" x14ac:dyDescent="0.2"/>
  <cols>
    <col min="2" max="2" width="40.375" customWidth="1"/>
    <col min="3" max="3" width="15.5" customWidth="1"/>
    <col min="4" max="4" width="14.75" customWidth="1"/>
    <col min="5" max="5" width="30.25" customWidth="1"/>
  </cols>
  <sheetData>
    <row r="1" spans="1:5" ht="25.5" customHeight="1" x14ac:dyDescent="0.2">
      <c r="A1" s="126" t="s">
        <v>299</v>
      </c>
      <c r="B1" s="126"/>
      <c r="C1" s="126"/>
      <c r="D1" s="126"/>
      <c r="E1" s="126"/>
    </row>
    <row r="2" spans="1:5" ht="15" thickBot="1" x14ac:dyDescent="0.25">
      <c r="A2" s="147">
        <f>'Customer numbers'!B1</f>
        <v>0</v>
      </c>
      <c r="B2" s="147"/>
      <c r="C2" s="147"/>
      <c r="D2" s="147"/>
      <c r="E2" s="147"/>
    </row>
    <row r="3" spans="1:5" ht="15" thickBot="1" x14ac:dyDescent="0.25">
      <c r="A3" s="139" t="s">
        <v>294</v>
      </c>
      <c r="B3" s="140"/>
      <c r="C3" s="140"/>
      <c r="D3" s="140"/>
      <c r="E3" s="141"/>
    </row>
    <row r="4" spans="1:5" x14ac:dyDescent="0.2">
      <c r="A4" s="130" t="s">
        <v>8</v>
      </c>
      <c r="B4" s="132" t="s">
        <v>0</v>
      </c>
      <c r="C4" s="142" t="s">
        <v>3</v>
      </c>
      <c r="D4" s="143"/>
      <c r="E4" s="144" t="s">
        <v>6</v>
      </c>
    </row>
    <row r="5" spans="1:5" x14ac:dyDescent="0.2">
      <c r="A5" s="131"/>
      <c r="B5" s="133"/>
      <c r="C5" s="26" t="s">
        <v>1</v>
      </c>
      <c r="D5" s="26" t="s">
        <v>11</v>
      </c>
      <c r="E5" s="145"/>
    </row>
    <row r="6" spans="1:5" ht="96" x14ac:dyDescent="0.2">
      <c r="A6" s="17" t="s">
        <v>114</v>
      </c>
      <c r="B6" s="42" t="s">
        <v>180</v>
      </c>
      <c r="C6" s="71">
        <v>6</v>
      </c>
      <c r="D6" s="81"/>
      <c r="E6" s="4" t="s">
        <v>344</v>
      </c>
    </row>
    <row r="7" spans="1:5" ht="25.5" x14ac:dyDescent="0.2">
      <c r="A7" s="19" t="s">
        <v>115</v>
      </c>
      <c r="B7" s="42" t="s">
        <v>260</v>
      </c>
      <c r="C7" s="82"/>
      <c r="D7" s="77">
        <v>360</v>
      </c>
      <c r="E7" s="4" t="s">
        <v>329</v>
      </c>
    </row>
    <row r="8" spans="1:5" ht="108" x14ac:dyDescent="0.2">
      <c r="A8" s="17" t="s">
        <v>116</v>
      </c>
      <c r="B8" s="42" t="s">
        <v>181</v>
      </c>
      <c r="C8" s="72">
        <v>9</v>
      </c>
      <c r="D8" s="81"/>
      <c r="E8" s="4" t="s">
        <v>345</v>
      </c>
    </row>
    <row r="9" spans="1:5" ht="25.5" x14ac:dyDescent="0.2">
      <c r="A9" s="17" t="s">
        <v>117</v>
      </c>
      <c r="B9" s="42" t="s">
        <v>182</v>
      </c>
      <c r="C9" s="82"/>
      <c r="D9" s="77">
        <v>900</v>
      </c>
      <c r="E9" s="4" t="s">
        <v>330</v>
      </c>
    </row>
    <row r="10" spans="1:5" ht="25.5" x14ac:dyDescent="0.2">
      <c r="A10" s="17" t="s">
        <v>118</v>
      </c>
      <c r="B10" s="42" t="s">
        <v>183</v>
      </c>
      <c r="C10" s="72">
        <v>0</v>
      </c>
      <c r="D10" s="81"/>
      <c r="E10" s="4" t="s">
        <v>328</v>
      </c>
    </row>
    <row r="11" spans="1:5" ht="26.25" thickBot="1" x14ac:dyDescent="0.25">
      <c r="A11" s="18" t="s">
        <v>119</v>
      </c>
      <c r="B11" s="44" t="s">
        <v>184</v>
      </c>
      <c r="C11" s="83"/>
      <c r="D11" s="84">
        <v>0</v>
      </c>
      <c r="E11" s="5"/>
    </row>
    <row r="13" spans="1:5" x14ac:dyDescent="0.2">
      <c r="A13" s="104"/>
      <c r="B13" s="103"/>
    </row>
  </sheetData>
  <mergeCells count="7">
    <mergeCell ref="A1:E1"/>
    <mergeCell ref="A4:A5"/>
    <mergeCell ref="B4:B5"/>
    <mergeCell ref="C4:D4"/>
    <mergeCell ref="A3:E3"/>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E6" sqref="E6"/>
    </sheetView>
  </sheetViews>
  <sheetFormatPr defaultRowHeight="14.25" x14ac:dyDescent="0.2"/>
  <cols>
    <col min="2" max="2" width="48.375" customWidth="1"/>
    <col min="3" max="4" width="12.875" customWidth="1"/>
    <col min="5" max="5" width="28.25" customWidth="1"/>
  </cols>
  <sheetData>
    <row r="1" spans="1:8" ht="39" customHeight="1" x14ac:dyDescent="0.2">
      <c r="A1" s="126" t="s">
        <v>301</v>
      </c>
      <c r="B1" s="126"/>
      <c r="C1" s="126"/>
      <c r="D1" s="126"/>
      <c r="E1" s="126"/>
    </row>
    <row r="2" spans="1:8" ht="15" thickBot="1" x14ac:dyDescent="0.25">
      <c r="A2" s="147">
        <f>'Customer numbers'!B1</f>
        <v>0</v>
      </c>
      <c r="B2" s="147"/>
      <c r="C2" s="147"/>
      <c r="D2" s="147"/>
      <c r="E2" s="147"/>
    </row>
    <row r="3" spans="1:8" ht="15" thickBot="1" x14ac:dyDescent="0.25">
      <c r="A3" s="139" t="s">
        <v>295</v>
      </c>
      <c r="B3" s="140"/>
      <c r="C3" s="140"/>
      <c r="D3" s="140"/>
      <c r="E3" s="141"/>
    </row>
    <row r="4" spans="1:8" x14ac:dyDescent="0.2">
      <c r="A4" s="130" t="s">
        <v>8</v>
      </c>
      <c r="B4" s="132" t="s">
        <v>0</v>
      </c>
      <c r="C4" s="142" t="s">
        <v>3</v>
      </c>
      <c r="D4" s="143"/>
      <c r="E4" s="144" t="s">
        <v>9</v>
      </c>
    </row>
    <row r="5" spans="1:8" x14ac:dyDescent="0.2">
      <c r="A5" s="131"/>
      <c r="B5" s="133"/>
      <c r="C5" s="34" t="s">
        <v>1</v>
      </c>
      <c r="D5" s="34" t="s">
        <v>2</v>
      </c>
      <c r="E5" s="145"/>
    </row>
    <row r="6" spans="1:8" ht="120" x14ac:dyDescent="0.2">
      <c r="A6" s="15" t="s">
        <v>120</v>
      </c>
      <c r="B6" s="42" t="s">
        <v>185</v>
      </c>
      <c r="C6" s="58">
        <v>73180</v>
      </c>
      <c r="D6" s="6"/>
      <c r="E6" s="1" t="s">
        <v>347</v>
      </c>
    </row>
    <row r="7" spans="1:8" ht="36" x14ac:dyDescent="0.2">
      <c r="A7" s="15" t="s">
        <v>121</v>
      </c>
      <c r="B7" s="42" t="s">
        <v>186</v>
      </c>
      <c r="C7" s="58">
        <v>51571</v>
      </c>
      <c r="D7" s="6"/>
      <c r="E7" s="119" t="s">
        <v>332</v>
      </c>
      <c r="F7" s="116"/>
      <c r="G7" s="116" t="s">
        <v>346</v>
      </c>
      <c r="H7" s="116"/>
    </row>
    <row r="8" spans="1:8" ht="25.5" x14ac:dyDescent="0.2">
      <c r="A8" s="15" t="s">
        <v>122</v>
      </c>
      <c r="B8" s="42" t="s">
        <v>187</v>
      </c>
      <c r="C8" s="63"/>
      <c r="D8" s="7">
        <f>IF(OR($C$6=0,$C$6=" ",C7=0,C7=" ")," ",C7/$C$6)</f>
        <v>0.70471440284230669</v>
      </c>
      <c r="E8" s="1" t="s">
        <v>331</v>
      </c>
    </row>
    <row r="9" spans="1:8" ht="25.5" x14ac:dyDescent="0.2">
      <c r="A9" s="15" t="s">
        <v>123</v>
      </c>
      <c r="B9" s="42" t="s">
        <v>188</v>
      </c>
      <c r="C9" s="68">
        <v>42.9</v>
      </c>
      <c r="D9" s="6"/>
      <c r="E9" s="1"/>
    </row>
    <row r="10" spans="1:8" ht="123" customHeight="1" x14ac:dyDescent="0.2">
      <c r="A10" s="15" t="s">
        <v>124</v>
      </c>
      <c r="B10" s="42" t="s">
        <v>261</v>
      </c>
      <c r="C10" s="58">
        <v>3578</v>
      </c>
      <c r="D10" s="6"/>
      <c r="E10" s="1" t="s">
        <v>348</v>
      </c>
    </row>
    <row r="11" spans="1:8" ht="27.75" customHeight="1" thickBot="1" x14ac:dyDescent="0.25">
      <c r="A11" s="16" t="s">
        <v>125</v>
      </c>
      <c r="B11" s="44" t="s">
        <v>262</v>
      </c>
      <c r="C11" s="67"/>
      <c r="D11" s="8">
        <f>IF(OR($C$6=0,$C$6=" ",C10=0,C10=" ")," ",C10/$C$6)</f>
        <v>4.8893140202241052E-2</v>
      </c>
      <c r="E11" s="2"/>
      <c r="F11" s="27"/>
    </row>
    <row r="13" spans="1:8" x14ac:dyDescent="0.2">
      <c r="A13" s="107"/>
      <c r="B13" s="107"/>
      <c r="C13" s="107"/>
      <c r="D13" s="107"/>
      <c r="E13" s="107"/>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2018/19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3" zoomScaleNormal="100" workbookViewId="0">
      <selection activeCell="I14" sqref="I14"/>
    </sheetView>
  </sheetViews>
  <sheetFormatPr defaultRowHeight="14.25" x14ac:dyDescent="0.2"/>
  <cols>
    <col min="2" max="2" width="49.625" customWidth="1"/>
    <col min="3" max="4" width="12.875" customWidth="1"/>
    <col min="5" max="5" width="31.875" customWidth="1"/>
  </cols>
  <sheetData>
    <row r="1" spans="1:10" ht="38.25" customHeight="1" x14ac:dyDescent="0.2">
      <c r="A1" s="126" t="s">
        <v>300</v>
      </c>
      <c r="B1" s="126"/>
      <c r="C1" s="126"/>
      <c r="D1" s="126"/>
      <c r="E1" s="126"/>
    </row>
    <row r="2" spans="1:10" ht="15" thickBot="1" x14ac:dyDescent="0.25">
      <c r="A2" s="147">
        <f>'Customer numbers'!B1</f>
        <v>0</v>
      </c>
      <c r="B2" s="147"/>
      <c r="C2" s="147"/>
      <c r="D2" s="147"/>
      <c r="E2" s="147"/>
    </row>
    <row r="3" spans="1:10" ht="15" thickBot="1" x14ac:dyDescent="0.25">
      <c r="A3" s="139" t="s">
        <v>296</v>
      </c>
      <c r="B3" s="140"/>
      <c r="C3" s="140"/>
      <c r="D3" s="140"/>
      <c r="E3" s="141"/>
    </row>
    <row r="4" spans="1:10" x14ac:dyDescent="0.2">
      <c r="A4" s="130" t="s">
        <v>8</v>
      </c>
      <c r="B4" s="132" t="s">
        <v>0</v>
      </c>
      <c r="C4" s="142" t="s">
        <v>3</v>
      </c>
      <c r="D4" s="148"/>
      <c r="E4" s="144" t="s">
        <v>9</v>
      </c>
    </row>
    <row r="5" spans="1:10" x14ac:dyDescent="0.2">
      <c r="A5" s="131"/>
      <c r="B5" s="133"/>
      <c r="C5" s="34" t="s">
        <v>1</v>
      </c>
      <c r="D5" s="34" t="s">
        <v>11</v>
      </c>
      <c r="E5" s="145"/>
    </row>
    <row r="6" spans="1:10" ht="96" x14ac:dyDescent="0.2">
      <c r="A6" s="15" t="s">
        <v>126</v>
      </c>
      <c r="B6" s="42" t="s">
        <v>263</v>
      </c>
      <c r="C6" s="71">
        <v>670</v>
      </c>
      <c r="D6" s="28"/>
      <c r="E6" s="1" t="s">
        <v>350</v>
      </c>
    </row>
    <row r="7" spans="1:10" ht="36" x14ac:dyDescent="0.2">
      <c r="A7" s="15" t="s">
        <v>127</v>
      </c>
      <c r="B7" s="42" t="s">
        <v>155</v>
      </c>
      <c r="C7" s="72">
        <v>118</v>
      </c>
      <c r="D7" s="28"/>
      <c r="E7" s="1" t="s">
        <v>351</v>
      </c>
    </row>
    <row r="8" spans="1:10" x14ac:dyDescent="0.2">
      <c r="A8" s="15" t="s">
        <v>128</v>
      </c>
      <c r="B8" s="108" t="s">
        <v>264</v>
      </c>
      <c r="C8" s="73"/>
      <c r="D8" s="28"/>
      <c r="E8" s="1"/>
    </row>
    <row r="9" spans="1:10" ht="108" x14ac:dyDescent="0.2">
      <c r="A9" s="15" t="s">
        <v>129</v>
      </c>
      <c r="B9" s="42" t="s">
        <v>265</v>
      </c>
      <c r="C9" s="74"/>
      <c r="D9" s="76">
        <v>903</v>
      </c>
      <c r="E9" s="1" t="s">
        <v>352</v>
      </c>
    </row>
    <row r="10" spans="1:10" ht="96" x14ac:dyDescent="0.2">
      <c r="A10" s="15" t="s">
        <v>130</v>
      </c>
      <c r="B10" s="42" t="s">
        <v>156</v>
      </c>
      <c r="C10" s="74"/>
      <c r="D10" s="77">
        <v>5590</v>
      </c>
      <c r="E10" s="1" t="s">
        <v>333</v>
      </c>
    </row>
    <row r="11" spans="1:10" ht="84" x14ac:dyDescent="0.2">
      <c r="A11" s="15" t="s">
        <v>134</v>
      </c>
      <c r="B11" s="42" t="s">
        <v>266</v>
      </c>
      <c r="C11" s="72">
        <v>102</v>
      </c>
      <c r="D11" s="28"/>
      <c r="E11" s="1" t="s">
        <v>353</v>
      </c>
    </row>
    <row r="12" spans="1:10" ht="60" x14ac:dyDescent="0.2">
      <c r="A12" s="15" t="s">
        <v>135</v>
      </c>
      <c r="B12" s="42" t="s">
        <v>267</v>
      </c>
      <c r="C12" s="73">
        <v>27</v>
      </c>
      <c r="D12" s="28"/>
      <c r="E12" s="1" t="s">
        <v>354</v>
      </c>
    </row>
    <row r="13" spans="1:10" ht="60" x14ac:dyDescent="0.2">
      <c r="A13" s="15" t="s">
        <v>136</v>
      </c>
      <c r="B13" s="42" t="s">
        <v>268</v>
      </c>
      <c r="C13" s="72">
        <v>56</v>
      </c>
      <c r="D13" s="28"/>
      <c r="E13" s="1" t="s">
        <v>355</v>
      </c>
      <c r="H13" s="117"/>
      <c r="J13" s="117"/>
    </row>
    <row r="14" spans="1:10" ht="60" customHeight="1" x14ac:dyDescent="0.2">
      <c r="A14" s="15" t="s">
        <v>137</v>
      </c>
      <c r="B14" s="42" t="s">
        <v>269</v>
      </c>
      <c r="C14" s="73">
        <v>786</v>
      </c>
      <c r="D14" s="28"/>
      <c r="E14" s="1" t="s">
        <v>356</v>
      </c>
    </row>
    <row r="15" spans="1:10" ht="38.25" x14ac:dyDescent="0.2">
      <c r="A15" s="15" t="s">
        <v>138</v>
      </c>
      <c r="B15" s="42" t="s">
        <v>270</v>
      </c>
      <c r="C15" s="72">
        <v>2073</v>
      </c>
      <c r="D15" s="28"/>
      <c r="E15" s="1"/>
    </row>
    <row r="16" spans="1:10" ht="48.75" thickBot="1" x14ac:dyDescent="0.25">
      <c r="A16" s="16" t="s">
        <v>139</v>
      </c>
      <c r="B16" s="43" t="s">
        <v>271</v>
      </c>
      <c r="C16" s="75">
        <v>421</v>
      </c>
      <c r="D16" s="41"/>
      <c r="E16" s="1" t="s">
        <v>357</v>
      </c>
    </row>
    <row r="17" spans="1:5" x14ac:dyDescent="0.2">
      <c r="C17" s="37"/>
      <c r="D17" s="37"/>
      <c r="E17" s="35"/>
    </row>
    <row r="18" spans="1:5" ht="12.75" customHeight="1" x14ac:dyDescent="0.2">
      <c r="A18" s="104"/>
      <c r="B18" s="13"/>
      <c r="C18" s="13"/>
      <c r="D18" s="13"/>
      <c r="E18" s="13"/>
    </row>
    <row r="19" spans="1:5" x14ac:dyDescent="0.2">
      <c r="A19" s="104"/>
      <c r="C19" s="37"/>
      <c r="D19" s="37"/>
      <c r="E19" s="35"/>
    </row>
    <row r="20" spans="1:5" x14ac:dyDescent="0.2">
      <c r="C20" s="38"/>
      <c r="D20" s="37"/>
      <c r="E20" s="35"/>
    </row>
    <row r="21" spans="1:5" x14ac:dyDescent="0.2">
      <c r="C21" s="36"/>
      <c r="D21" s="36"/>
      <c r="E21" s="36"/>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&amp;CEnergy bill debt and instalment plans for non-hardship customers&amp;RPage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2018-04-04T02:15:48Z</cp:lastPrinted>
  <dcterms:created xsi:type="dcterms:W3CDTF">2007-04-23T01:19:35Z</dcterms:created>
  <dcterms:modified xsi:type="dcterms:W3CDTF">2020-02-07T09:00:04Z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ies>
</file>